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ze1\Desktop\"/>
    </mc:Choice>
  </mc:AlternateContent>
  <bookViews>
    <workbookView xWindow="0" yWindow="0" windowWidth="28800" windowHeight="12300" activeTab="2"/>
  </bookViews>
  <sheets>
    <sheet name="Sumario" sheetId="1" r:id="rId1"/>
    <sheet name="A1" sheetId="2" r:id="rId2"/>
    <sheet name="A2" sheetId="3" r:id="rId3"/>
    <sheet name="A3" sheetId="4" r:id="rId4"/>
    <sheet name="A4" sheetId="5" r:id="rId5"/>
    <sheet name="A5" sheetId="6" r:id="rId6"/>
    <sheet name="A6" sheetId="7" r:id="rId7"/>
    <sheet name="A7" sheetId="8" r:id="rId8"/>
    <sheet name="A8" sheetId="9" r:id="rId9"/>
    <sheet name="A9" sheetId="10" r:id="rId10"/>
    <sheet name="A10" sheetId="11" r:id="rId11"/>
    <sheet name="D1" sheetId="12" r:id="rId12"/>
    <sheet name="D2" sheetId="13" r:id="rId13"/>
    <sheet name="D3" sheetId="14" r:id="rId14"/>
    <sheet name="D4" sheetId="15" r:id="rId15"/>
    <sheet name="D5" sheetId="16" r:id="rId16"/>
    <sheet name="D6" sheetId="17" r:id="rId17"/>
    <sheet name="D7" sheetId="18" r:id="rId18"/>
    <sheet name="S1" sheetId="19" r:id="rId19"/>
    <sheet name="S2" sheetId="20" r:id="rId20"/>
    <sheet name="S3" sheetId="21" r:id="rId21"/>
    <sheet name="S4" sheetId="22" r:id="rId22"/>
    <sheet name="S5" sheetId="23" r:id="rId23"/>
    <sheet name="S6" sheetId="24" r:id="rId24"/>
    <sheet name="Q1" sheetId="25" r:id="rId25"/>
    <sheet name="Q2" sheetId="26" r:id="rId26"/>
    <sheet name="Q3" sheetId="27" r:id="rId27"/>
    <sheet name="O1" sheetId="28" r:id="rId28"/>
    <sheet name="O2" sheetId="29" r:id="rId29"/>
    <sheet name="O3" sheetId="30" r:id="rId30"/>
    <sheet name="O4" sheetId="31" r:id="rId31"/>
    <sheet name="O5" sheetId="32" r:id="rId32"/>
    <sheet name="O6" sheetId="33" r:id="rId33"/>
    <sheet name="O7" sheetId="34" r:id="rId34"/>
    <sheet name="O8" sheetId="35" r:id="rId35"/>
    <sheet name="O9" sheetId="36" r:id="rId36"/>
    <sheet name="R1" sheetId="37" r:id="rId37"/>
    <sheet name="R2" sheetId="38" r:id="rId38"/>
    <sheet name="R3" sheetId="39" r:id="rId39"/>
    <sheet name="R4" sheetId="40" r:id="rId40"/>
    <sheet name="Avaliação" sheetId="41" r:id="rId41"/>
  </sheets>
  <definedNames>
    <definedName name="_R1_Definição" localSheetId="36">'R1'!$A$16</definedName>
    <definedName name="_R1_Entrega" localSheetId="36">'R1'!$A$2</definedName>
    <definedName name="_R1_Gestão" localSheetId="36">'R1'!$A$21</definedName>
    <definedName name="_R1_Otimização" localSheetId="36">'R1'!$A$29</definedName>
    <definedName name="_R1_Planejamento" localSheetId="36">'R1'!$A$8</definedName>
    <definedName name="_R2_Definição" localSheetId="37">'R2'!$A$14</definedName>
    <definedName name="_R2_Entrega" localSheetId="37">'R2'!$A$2</definedName>
    <definedName name="_R2_Gestão" localSheetId="37">'R2'!$A$20</definedName>
    <definedName name="_R2_Otimização" localSheetId="37">'R2'!$A$26</definedName>
    <definedName name="_R2_Planejamento" localSheetId="37">'R2'!$A$8</definedName>
    <definedName name="_R3_Definição" localSheetId="38">'R3'!$A$10</definedName>
    <definedName name="_R3_Entrega" localSheetId="38">'R3'!$A$2</definedName>
    <definedName name="_R3_Gestão" localSheetId="38">'R3'!$A$16</definedName>
    <definedName name="_R3_Otimização" localSheetId="38">'R3'!$A$22</definedName>
    <definedName name="_R3_Planejamento" localSheetId="38">'R3'!$A$6</definedName>
    <definedName name="_R4_Definição" localSheetId="39">'R4'!$A$14</definedName>
    <definedName name="_R4_Entrega" localSheetId="39">'R4'!$A$2</definedName>
    <definedName name="_R4_Gestão" localSheetId="39">'R4'!$A$20</definedName>
    <definedName name="_R4_Otimização" localSheetId="39">'R4'!$A$26</definedName>
    <definedName name="_R4_Planejamento" localSheetId="39">'R4'!$A$6</definedName>
    <definedName name="_Toc521881200" localSheetId="0">Sumario!$A$32</definedName>
    <definedName name="A1_Definição">'A1'!$A$19</definedName>
    <definedName name="A1_Entrega">'A1'!$A$2</definedName>
    <definedName name="A1_Gestão">'A1'!$A$27</definedName>
    <definedName name="A1_Otimização">'A1'!$A$37</definedName>
    <definedName name="A1_Planejamento">'A1'!$A$9</definedName>
    <definedName name="A10_Definição" localSheetId="10">'A10'!$A$17</definedName>
    <definedName name="A10_Entrega" localSheetId="10">'A10'!$A$2</definedName>
    <definedName name="A10_Gestão" localSheetId="10">'A10'!$A$24</definedName>
    <definedName name="A10_Otimização" localSheetId="10">'A10'!$A$31</definedName>
    <definedName name="A10_Planejamento" localSheetId="10">'A10'!$A$8</definedName>
    <definedName name="A2_Definição" localSheetId="2">'A2'!$A$17</definedName>
    <definedName name="A2_Entrega">'A2'!$A$2</definedName>
    <definedName name="A2_Gestão" localSheetId="2">'A2'!$A$25</definedName>
    <definedName name="A2_Otimização" localSheetId="2">'A2'!$A$32</definedName>
    <definedName name="A2_Planejamento" localSheetId="2">'A2'!$A$7</definedName>
    <definedName name="A3_Definição" localSheetId="3">'A3'!$A$12</definedName>
    <definedName name="A3_Entrega" localSheetId="3">'A3'!$A$2</definedName>
    <definedName name="A3_Gestão" localSheetId="3">'A3'!$A$18</definedName>
    <definedName name="A3_Otimização" localSheetId="3">'A3'!$A$27</definedName>
    <definedName name="A3_Planejamento" localSheetId="3">'A3'!$A$8</definedName>
    <definedName name="A4_Definição" localSheetId="4">'A4'!$A$14</definedName>
    <definedName name="A4_Entrega" localSheetId="4">'A4'!$A$2</definedName>
    <definedName name="A4_Gestão" localSheetId="4">'A4'!$A$22</definedName>
    <definedName name="A4_Otimização" localSheetId="4">'A4'!$A$28</definedName>
    <definedName name="A4_Planejamento" localSheetId="4">'A4'!$A$7</definedName>
    <definedName name="A5_Definição" localSheetId="5">'A5'!$A$15</definedName>
    <definedName name="A5_Entrega" localSheetId="5">'A5'!$A$2</definedName>
    <definedName name="A5_Gestão" localSheetId="5">'A5'!$A$21</definedName>
    <definedName name="A5_Otimização" localSheetId="5">'A5'!$A$27</definedName>
    <definedName name="A5_Planejamento" localSheetId="5">'A5'!$A$9</definedName>
    <definedName name="A6_Definição" localSheetId="6">'A6'!$A$17</definedName>
    <definedName name="A6_Entrega" localSheetId="6">'A6'!$A$2</definedName>
    <definedName name="A6_Gestão" localSheetId="6">'A6'!$A$27</definedName>
    <definedName name="A6_Otimização" localSheetId="6">'A6'!$A$35</definedName>
    <definedName name="A6_Planejamento" localSheetId="6">'A6'!$A$8</definedName>
    <definedName name="A7_Definição" localSheetId="7">'A7'!$A$16</definedName>
    <definedName name="A7_Entrega" localSheetId="7">'A7'!$A$2</definedName>
    <definedName name="A7_Gestão" localSheetId="7">'A7'!$A$21</definedName>
    <definedName name="A7_Otimização" localSheetId="7">'A7'!$A$29</definedName>
    <definedName name="A7_Planejamento" localSheetId="7">'A7'!$A$9</definedName>
    <definedName name="A8_Definição" localSheetId="8">'A8'!$A$18</definedName>
    <definedName name="A8_Entrega" localSheetId="8">'A8'!$A$2</definedName>
    <definedName name="A8_Gestão" localSheetId="8">'A8'!$A$27</definedName>
    <definedName name="A8_Otimização" localSheetId="8">'A8'!$A$35</definedName>
    <definedName name="A8_Planejamento" localSheetId="8">'A8'!$A$9</definedName>
    <definedName name="A9_Definição" localSheetId="9">'A9'!$A$15</definedName>
    <definedName name="A9_Entrega" localSheetId="9">'A9'!$A$2</definedName>
    <definedName name="A9_Gestão" localSheetId="9">'A9'!$A$20</definedName>
    <definedName name="A9_Otimização" localSheetId="9">'A9'!$A$26</definedName>
    <definedName name="A9_Planejamento" localSheetId="9">'A9'!$A$9</definedName>
    <definedName name="D1_Definição" localSheetId="11">'D1'!$A$11</definedName>
    <definedName name="D1_Entrega" localSheetId="11">'D1'!$A$2</definedName>
    <definedName name="D1_Gestão" localSheetId="11">'D1'!$A$22</definedName>
    <definedName name="D1_Otimização" localSheetId="11">'D1'!$A$32</definedName>
    <definedName name="D1_Planejamento" localSheetId="11">'D1'!$A$5</definedName>
    <definedName name="D2_Definição" localSheetId="12">'D2'!$A$12</definedName>
    <definedName name="D2_Entrega" localSheetId="12">'D2'!$A$2</definedName>
    <definedName name="D2_Gestão" localSheetId="12">'D2'!$A$22</definedName>
    <definedName name="D2_Otimização" localSheetId="12">'D2'!$A$29</definedName>
    <definedName name="D2_Planejamento" localSheetId="12">'D2'!$A$5</definedName>
    <definedName name="D3_Definição" localSheetId="13">'D3'!$A$16</definedName>
    <definedName name="D3_Entrega" localSheetId="13">'D3'!$A$2</definedName>
    <definedName name="D3_Gestão" localSheetId="13">'D3'!$A$25</definedName>
    <definedName name="D3_Otimização" localSheetId="13">'D3'!$A$33</definedName>
    <definedName name="D3_Planejamento" localSheetId="13">'D3'!$A$7</definedName>
    <definedName name="D4_Definição" localSheetId="14">'D4'!$A$15</definedName>
    <definedName name="D4_Entrega" localSheetId="14">'D4'!$A$2</definedName>
    <definedName name="D4_Gestão" localSheetId="14">'D4'!$A$22</definedName>
    <definedName name="D4_Otimização" localSheetId="14">'D4'!$A$30</definedName>
    <definedName name="D4_Planejamento" localSheetId="14">'D4'!$A$7</definedName>
    <definedName name="D5_Definição" localSheetId="15">'D5'!$A$18</definedName>
    <definedName name="D5_Entrega" localSheetId="15">'D5'!$A$2</definedName>
    <definedName name="D5_Gestão" localSheetId="15">'D5'!$A$26</definedName>
    <definedName name="D5_Otimização" localSheetId="15">'D5'!$A$36</definedName>
    <definedName name="D5_Planejamento" localSheetId="15">'D5'!$A$7</definedName>
    <definedName name="D6_Definição" localSheetId="16">'D6'!$A$13</definedName>
    <definedName name="D6_Entrega" localSheetId="16">'D6'!$A$2</definedName>
    <definedName name="D6_Gestão" localSheetId="16">'D6'!$A$20</definedName>
    <definedName name="D6_Otimização" localSheetId="16">'D6'!$A$30</definedName>
    <definedName name="D6_Planejamento" localSheetId="16">'D6'!$A$8</definedName>
    <definedName name="D7_Definição" localSheetId="17">'D7'!$A$18</definedName>
    <definedName name="D7_Entrega" localSheetId="17">'D7'!$A$2</definedName>
    <definedName name="D7_Gestão" localSheetId="17">'D7'!$A$29</definedName>
    <definedName name="D7_Otimização" localSheetId="17">'D7'!$A$38</definedName>
    <definedName name="D7_Planejamento" localSheetId="17">'D7'!$A$7</definedName>
    <definedName name="O1_Definição" localSheetId="27">'O1'!$A$11</definedName>
    <definedName name="O1_Entrega" localSheetId="27">'O1'!$A$2</definedName>
    <definedName name="O1_Gestão" localSheetId="27">'O1'!$A$17</definedName>
    <definedName name="O1_Otimização" localSheetId="27">'O1'!$A$28</definedName>
    <definedName name="O1_Planejamento" localSheetId="27">'O1'!$A$5</definedName>
    <definedName name="O2_Definição" localSheetId="28">'O2'!$A$13</definedName>
    <definedName name="O2_Entrega" localSheetId="28">'O2'!$A$2</definedName>
    <definedName name="O2_Gestão" localSheetId="28">'O2'!$A$20</definedName>
    <definedName name="O2_Otimização" localSheetId="28">'O2'!$A$29</definedName>
    <definedName name="O2_Planejamento" localSheetId="28">'O2'!$A$5</definedName>
    <definedName name="O3_Definição" localSheetId="29">'O3'!$A$16</definedName>
    <definedName name="O3_Entrega" localSheetId="29">'O3'!$A$2</definedName>
    <definedName name="O3_Gestão" localSheetId="29">'O3'!$A$24</definedName>
    <definedName name="O3_Otimização" localSheetId="29">'O3'!$A$32</definedName>
    <definedName name="O3_Planejamento" localSheetId="29">'O3'!$A$6</definedName>
    <definedName name="O4_Definição" localSheetId="30">'O4'!$A$14</definedName>
    <definedName name="O4_Entrega" localSheetId="30">'O4'!$A$2</definedName>
    <definedName name="O4_Gestão" localSheetId="30">'O4'!$A$25</definedName>
    <definedName name="O4_Otimização" localSheetId="30">'O4'!$A$34</definedName>
    <definedName name="O4_Planejamento" localSheetId="30">'O4'!$A$5</definedName>
    <definedName name="O5_Definição" localSheetId="31">'O5'!$A$13</definedName>
    <definedName name="O5_Entrega" localSheetId="31">'O5'!$A$2</definedName>
    <definedName name="O5_Gestão" localSheetId="31">'O5'!$A$19</definedName>
    <definedName name="O5_Otimização" localSheetId="31">'O5'!$A$28</definedName>
    <definedName name="O5_Planejamento" localSheetId="31">'O5'!$A$5</definedName>
    <definedName name="O6_Definição" localSheetId="32">'O6'!$A$14</definedName>
    <definedName name="O6_Entrega" localSheetId="32">'O6'!$A$2</definedName>
    <definedName name="O6_Gestão" localSheetId="32">'O6'!$A$20</definedName>
    <definedName name="O6_Otimização" localSheetId="32">'O6'!$A$29</definedName>
    <definedName name="O6_Planejamento" localSheetId="32">'O6'!$A$6</definedName>
    <definedName name="O7_Definição" localSheetId="33">'O7'!$A$14</definedName>
    <definedName name="O7_Entrega" localSheetId="33">'O7'!$A$2</definedName>
    <definedName name="O7_Gestão" localSheetId="33">'O7'!$A$20</definedName>
    <definedName name="O7_Otimização" localSheetId="33">'O7'!$A$30</definedName>
    <definedName name="O7_Planejamento" localSheetId="33">'O7'!$A$7</definedName>
    <definedName name="O8_Definição" localSheetId="34">'O8'!$A$10</definedName>
    <definedName name="O8_Entrega" localSheetId="34">'O8'!$A$2</definedName>
    <definedName name="O8_Gestão" localSheetId="34">'O8'!$A$16</definedName>
    <definedName name="O8_Otimização" localSheetId="34">'O8'!$A$24</definedName>
    <definedName name="O8_Planejamento" localSheetId="34">'O8'!$A$5</definedName>
    <definedName name="O9_Definição" localSheetId="35">'O9'!$A$18</definedName>
    <definedName name="O9_Entrega" localSheetId="35">'O9'!$A$2</definedName>
    <definedName name="O9_Gestão" localSheetId="35">'O9'!$A$25</definedName>
    <definedName name="O9_Otimização" localSheetId="35">'O9'!$A$34</definedName>
    <definedName name="O9_Planejamento" localSheetId="35">'O9'!$A$8</definedName>
    <definedName name="Q1_Definição" localSheetId="24">'Q1'!$A$14</definedName>
    <definedName name="Q1_Entrega" localSheetId="24">'Q1'!$A$2</definedName>
    <definedName name="Q1_Gestão" localSheetId="24">'Q1'!$A$22</definedName>
    <definedName name="Q1_Otimização" localSheetId="24">'Q1'!$A$28</definedName>
    <definedName name="Q1_Planejamento" localSheetId="24">'Q1'!$A$6</definedName>
    <definedName name="Q2_Definição" localSheetId="25">'Q2'!$A$15</definedName>
    <definedName name="Q2_Entrega" localSheetId="25">'Q2'!$A$2</definedName>
    <definedName name="Q2_Gestão" localSheetId="25">'Q2'!$A$22</definedName>
    <definedName name="Q2_Otimização" localSheetId="25">'Q2'!$A$28</definedName>
    <definedName name="Q2_Planejamento" localSheetId="25">'Q2'!$A$6</definedName>
    <definedName name="Q3_Definição" localSheetId="26">'Q3'!$A$14</definedName>
    <definedName name="Q3_Entrega" localSheetId="26">'Q3'!$A$2</definedName>
    <definedName name="Q3_Gestão" localSheetId="26">'Q3'!$A$20</definedName>
    <definedName name="Q3_Otimização" localSheetId="26">'Q3'!$A$27</definedName>
    <definedName name="Q3_Planejamento" localSheetId="26">'Q3'!$A$8</definedName>
    <definedName name="S1_Definição" localSheetId="18">'S1'!$A$19</definedName>
    <definedName name="S1_Entrega" localSheetId="18">'S1'!$A$2</definedName>
    <definedName name="S1_Gestão" localSheetId="18">'S1'!$A$24</definedName>
    <definedName name="S1_Otimização" localSheetId="18">'S1'!$A$36</definedName>
    <definedName name="S1_Planejamento" localSheetId="18">'S1'!$A$7</definedName>
    <definedName name="S2_Definição" localSheetId="19">'S2'!$A$21</definedName>
    <definedName name="S2_Entrega" localSheetId="19">'S2'!$A$2</definedName>
    <definedName name="S2_Gestão" localSheetId="19">'S2'!$A$27</definedName>
    <definedName name="S2_Otimização" localSheetId="19">'S2'!$A$38</definedName>
    <definedName name="S2_Planejamento" localSheetId="19">'S2'!$A$8</definedName>
    <definedName name="S3_Definição" localSheetId="20">'S3'!$A$14</definedName>
    <definedName name="S3_Entrega" localSheetId="20">'S3'!$A$2</definedName>
    <definedName name="S3_Gestão" localSheetId="20">'S3'!$A$22</definedName>
    <definedName name="S3_Otimização" localSheetId="20">'S3'!$A$32</definedName>
    <definedName name="S3_Planejamento" localSheetId="20">'S3'!$A$6</definedName>
    <definedName name="S4_Definição" localSheetId="21">'S4'!$A$18</definedName>
    <definedName name="S4_Entrega" localSheetId="21">'S4'!$A$2</definedName>
    <definedName name="S4_Gestão" localSheetId="21">'S4'!$A$23</definedName>
    <definedName name="S4_Otimização" localSheetId="21">'S4'!$A$34</definedName>
    <definedName name="S4_Planejamento" localSheetId="21">'S4'!$A$6</definedName>
    <definedName name="S5_Definição" localSheetId="22">'S5'!$A$18</definedName>
    <definedName name="S5_Entrega" localSheetId="22">'S5'!$A$2</definedName>
    <definedName name="S5_Gestão" localSheetId="22">'S5'!$A$27</definedName>
    <definedName name="S5_Otimização" localSheetId="22">'S5'!$A$38</definedName>
    <definedName name="S5_Planejamento" localSheetId="22">'S5'!$A$7</definedName>
    <definedName name="S6_Definição" localSheetId="23">'S6'!$A$14</definedName>
    <definedName name="S6_Entrega" localSheetId="23">'S6'!$A$2</definedName>
    <definedName name="S6_Gestão" localSheetId="23">'S6'!$A$21</definedName>
    <definedName name="S6_Otimização" localSheetId="23">'S6'!$A$32</definedName>
    <definedName name="S6_Planejamento" localSheetId="23">'S6'!$A$6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2" i="3" l="1"/>
  <c r="A17" i="3"/>
  <c r="A7" i="3"/>
  <c r="A2" i="3"/>
  <c r="A37" i="2"/>
  <c r="A19" i="2"/>
  <c r="A27" i="2"/>
  <c r="A9" i="2"/>
  <c r="A2" i="2"/>
  <c r="A27" i="40" l="1"/>
  <c r="A28" i="40"/>
  <c r="A26" i="40"/>
  <c r="G46" i="1"/>
  <c r="A21" i="40"/>
  <c r="A22" i="40"/>
  <c r="A23" i="40"/>
  <c r="A24" i="40"/>
  <c r="A20" i="40"/>
  <c r="F46" i="1"/>
  <c r="A15" i="40"/>
  <c r="A16" i="40"/>
  <c r="A17" i="40"/>
  <c r="A18" i="40"/>
  <c r="A14" i="40"/>
  <c r="E46" i="1"/>
  <c r="A7" i="40"/>
  <c r="A8" i="40"/>
  <c r="A9" i="40"/>
  <c r="A10" i="40"/>
  <c r="A11" i="40"/>
  <c r="A12" i="40"/>
  <c r="A6" i="40"/>
  <c r="D46" i="1"/>
  <c r="A3" i="40"/>
  <c r="A4" i="40"/>
  <c r="A2" i="40"/>
  <c r="C46" i="1"/>
  <c r="A23" i="39"/>
  <c r="A24" i="39"/>
  <c r="A22" i="39"/>
  <c r="G45" i="1"/>
  <c r="A17" i="39"/>
  <c r="A18" i="39"/>
  <c r="A19" i="39"/>
  <c r="A20" i="39"/>
  <c r="A16" i="39"/>
  <c r="F45" i="1"/>
  <c r="A11" i="39"/>
  <c r="A12" i="39"/>
  <c r="A13" i="39"/>
  <c r="A14" i="39"/>
  <c r="A10" i="39"/>
  <c r="E45" i="1"/>
  <c r="A7" i="39"/>
  <c r="A8" i="39"/>
  <c r="A6" i="39"/>
  <c r="D45" i="1"/>
  <c r="A3" i="39"/>
  <c r="A4" i="39"/>
  <c r="A2" i="39"/>
  <c r="C45" i="1"/>
  <c r="A15" i="38"/>
  <c r="A16" i="38"/>
  <c r="A17" i="38"/>
  <c r="A18" i="38"/>
  <c r="A14" i="38"/>
  <c r="E44" i="1"/>
  <c r="A21" i="38"/>
  <c r="A22" i="38"/>
  <c r="A23" i="38"/>
  <c r="A24" i="38"/>
  <c r="A20" i="38"/>
  <c r="F44" i="1"/>
  <c r="A27" i="38"/>
  <c r="A28" i="38"/>
  <c r="A29" i="38"/>
  <c r="A26" i="38"/>
  <c r="G44" i="1"/>
  <c r="A9" i="38"/>
  <c r="A10" i="38"/>
  <c r="A11" i="38"/>
  <c r="A12" i="38"/>
  <c r="A8" i="38"/>
  <c r="D44" i="1"/>
  <c r="A3" i="38"/>
  <c r="A4" i="38"/>
  <c r="A5" i="38"/>
  <c r="A6" i="38"/>
  <c r="A2" i="38"/>
  <c r="C44" i="1"/>
  <c r="A17" i="37"/>
  <c r="A18" i="37"/>
  <c r="A19" i="37"/>
  <c r="A16" i="37"/>
  <c r="E43" i="1"/>
  <c r="A30" i="37"/>
  <c r="A31" i="37"/>
  <c r="A29" i="37"/>
  <c r="G43" i="1"/>
  <c r="A35" i="36"/>
  <c r="A36" i="36"/>
  <c r="A37" i="36"/>
  <c r="A34" i="36"/>
  <c r="G41" i="1"/>
  <c r="A22" i="37"/>
  <c r="A23" i="37"/>
  <c r="A24" i="37"/>
  <c r="A25" i="37"/>
  <c r="A26" i="37"/>
  <c r="A27" i="37"/>
  <c r="A21" i="37"/>
  <c r="F43" i="1"/>
  <c r="A26" i="36"/>
  <c r="A27" i="36"/>
  <c r="A28" i="36"/>
  <c r="A29" i="36"/>
  <c r="A30" i="36"/>
  <c r="A31" i="36"/>
  <c r="A32" i="36"/>
  <c r="A25" i="36"/>
  <c r="F41" i="1"/>
  <c r="A19" i="36"/>
  <c r="A20" i="36"/>
  <c r="A21" i="36"/>
  <c r="A22" i="36"/>
  <c r="A23" i="36"/>
  <c r="A18" i="36"/>
  <c r="E41" i="1"/>
  <c r="A9" i="37"/>
  <c r="A10" i="37"/>
  <c r="A11" i="37"/>
  <c r="A12" i="37"/>
  <c r="A13" i="37"/>
  <c r="A14" i="37"/>
  <c r="A8" i="37"/>
  <c r="D43" i="1"/>
  <c r="A9" i="36"/>
  <c r="A10" i="36"/>
  <c r="A11" i="36"/>
  <c r="A12" i="36"/>
  <c r="A13" i="36"/>
  <c r="A14" i="36"/>
  <c r="A15" i="36"/>
  <c r="A16" i="36"/>
  <c r="A8" i="36"/>
  <c r="D41" i="1"/>
  <c r="A3" i="37"/>
  <c r="A4" i="37"/>
  <c r="A5" i="37"/>
  <c r="A6" i="37"/>
  <c r="A2" i="37"/>
  <c r="C43" i="1"/>
  <c r="A3" i="36"/>
  <c r="A4" i="36"/>
  <c r="A5" i="36"/>
  <c r="A6" i="36"/>
  <c r="A2" i="36"/>
  <c r="C41" i="1"/>
  <c r="A15" i="5"/>
  <c r="A16" i="5"/>
  <c r="A17" i="5"/>
  <c r="A18" i="5"/>
  <c r="A19" i="5"/>
  <c r="A20" i="5"/>
  <c r="A14" i="5"/>
  <c r="E6" i="1"/>
  <c r="A10" i="8"/>
  <c r="A11" i="8"/>
  <c r="A12" i="8"/>
  <c r="A13" i="8"/>
  <c r="A14" i="8"/>
  <c r="A9" i="8"/>
  <c r="D9" i="1"/>
  <c r="I23" i="39"/>
  <c r="G27" i="37"/>
  <c r="H26" i="3"/>
  <c r="S18" i="38"/>
  <c r="G14" i="39"/>
  <c r="H14" i="37"/>
  <c r="G11" i="37"/>
  <c r="I9" i="37"/>
  <c r="H3" i="37"/>
  <c r="I27" i="40"/>
  <c r="J20" i="39"/>
  <c r="J23" i="40"/>
  <c r="F18" i="37"/>
  <c r="H12" i="39"/>
  <c r="H15" i="40"/>
  <c r="W30" i="36"/>
  <c r="S18" i="40"/>
  <c r="F11" i="8"/>
  <c r="G8" i="34"/>
  <c r="H30" i="37"/>
  <c r="H23" i="39"/>
  <c r="G24" i="40"/>
  <c r="J26" i="37"/>
  <c r="I26" i="37"/>
  <c r="I23" i="40"/>
  <c r="H22" i="37"/>
  <c r="H21" i="40"/>
  <c r="G18" i="37"/>
  <c r="F16" i="40"/>
  <c r="H17" i="37"/>
  <c r="G17" i="37"/>
  <c r="G15" i="40"/>
  <c r="H12" i="40"/>
  <c r="H13" i="37"/>
  <c r="H11" i="40"/>
  <c r="G9" i="40"/>
  <c r="I8" i="40"/>
  <c r="G4" i="39"/>
  <c r="L26" i="32"/>
  <c r="W24" i="38"/>
  <c r="L32" i="36"/>
  <c r="R22" i="36"/>
  <c r="R18" i="38"/>
  <c r="G15" i="29"/>
  <c r="A27" i="35"/>
  <c r="A26" i="35"/>
  <c r="A25" i="35"/>
  <c r="A24" i="35"/>
  <c r="G40" i="1"/>
  <c r="A22" i="35"/>
  <c r="J21" i="35"/>
  <c r="I21" i="35"/>
  <c r="H21" i="35"/>
  <c r="A21" i="35"/>
  <c r="A20" i="35"/>
  <c r="A19" i="35"/>
  <c r="A18" i="35"/>
  <c r="A17" i="35"/>
  <c r="A16" i="35"/>
  <c r="F40" i="1"/>
  <c r="A14" i="35"/>
  <c r="A13" i="35"/>
  <c r="A12" i="35"/>
  <c r="A11" i="35"/>
  <c r="A8" i="35"/>
  <c r="K7" i="35"/>
  <c r="A7" i="35"/>
  <c r="J9" i="33"/>
  <c r="A6" i="35"/>
  <c r="A3" i="35"/>
  <c r="A2" i="35"/>
  <c r="C40" i="1"/>
  <c r="A34" i="34"/>
  <c r="F32" i="33"/>
  <c r="H33" i="34"/>
  <c r="A33" i="34"/>
  <c r="H27" i="35"/>
  <c r="A32" i="34"/>
  <c r="A31" i="34"/>
  <c r="A30" i="34"/>
  <c r="G39" i="1"/>
  <c r="F28" i="34"/>
  <c r="A28" i="34"/>
  <c r="F22" i="35"/>
  <c r="J27" i="34"/>
  <c r="I27" i="34"/>
  <c r="H27" i="34"/>
  <c r="G27" i="34"/>
  <c r="A27" i="34"/>
  <c r="A26" i="34"/>
  <c r="F25" i="33"/>
  <c r="A21" i="33"/>
  <c r="F25" i="34"/>
  <c r="A25" i="34"/>
  <c r="A24" i="34"/>
  <c r="A23" i="34"/>
  <c r="A22" i="34"/>
  <c r="A21" i="34"/>
  <c r="A18" i="34"/>
  <c r="A17" i="34"/>
  <c r="A16" i="34"/>
  <c r="A15" i="34"/>
  <c r="A14" i="34"/>
  <c r="A12" i="34"/>
  <c r="F12" i="33"/>
  <c r="K11" i="34"/>
  <c r="J11" i="34"/>
  <c r="A11" i="34"/>
  <c r="I9" i="33"/>
  <c r="A10" i="34"/>
  <c r="A9" i="34"/>
  <c r="H10" i="33"/>
  <c r="A8" i="34"/>
  <c r="G9" i="38"/>
  <c r="A7" i="34"/>
  <c r="D39" i="1"/>
  <c r="A5" i="34"/>
  <c r="G4" i="33"/>
  <c r="A4" i="34"/>
  <c r="H3" i="9"/>
  <c r="A3" i="34"/>
  <c r="H34" i="33"/>
  <c r="G34" i="33"/>
  <c r="A34" i="33"/>
  <c r="G33" i="34"/>
  <c r="F33" i="33"/>
  <c r="A33" i="33"/>
  <c r="F32" i="34"/>
  <c r="A32" i="33"/>
  <c r="F34" i="34"/>
  <c r="A31" i="33"/>
  <c r="F31" i="34"/>
  <c r="A30" i="33"/>
  <c r="A27" i="33"/>
  <c r="J26" i="33"/>
  <c r="I26" i="33"/>
  <c r="H26" i="33"/>
  <c r="G26" i="33"/>
  <c r="A26" i="33"/>
  <c r="A25" i="33"/>
  <c r="F26" i="34"/>
  <c r="F24" i="33"/>
  <c r="A24" i="33"/>
  <c r="F24" i="34"/>
  <c r="A23" i="33"/>
  <c r="A22" i="33"/>
  <c r="F21" i="33"/>
  <c r="A18" i="33"/>
  <c r="F17" i="33"/>
  <c r="A17" i="33"/>
  <c r="F18" i="34"/>
  <c r="F16" i="33"/>
  <c r="A16" i="33"/>
  <c r="F16" i="34"/>
  <c r="A15" i="33"/>
  <c r="A12" i="33"/>
  <c r="F12" i="34"/>
  <c r="A11" i="33"/>
  <c r="A10" i="33"/>
  <c r="H9" i="34"/>
  <c r="K9" i="33"/>
  <c r="A9" i="33"/>
  <c r="G8" i="33"/>
  <c r="A8" i="33"/>
  <c r="G10" i="34"/>
  <c r="A7" i="33"/>
  <c r="A6" i="33"/>
  <c r="A4" i="33"/>
  <c r="G5" i="34"/>
  <c r="A3" i="33"/>
  <c r="A33" i="32"/>
  <c r="A32" i="32"/>
  <c r="A31" i="32"/>
  <c r="A30" i="32"/>
  <c r="A29" i="32"/>
  <c r="A26" i="32"/>
  <c r="K30" i="24"/>
  <c r="A25" i="32"/>
  <c r="V24" i="32"/>
  <c r="A24" i="32"/>
  <c r="V30" i="36"/>
  <c r="A23" i="32"/>
  <c r="A22" i="32"/>
  <c r="A21" i="32"/>
  <c r="A20" i="32"/>
  <c r="A17" i="32"/>
  <c r="S16" i="32"/>
  <c r="R16" i="32"/>
  <c r="Q16" i="32"/>
  <c r="A16" i="32"/>
  <c r="G15" i="32"/>
  <c r="F15" i="32"/>
  <c r="A15" i="32"/>
  <c r="G20" i="36"/>
  <c r="F14" i="32"/>
  <c r="A14" i="32"/>
  <c r="F19" i="36"/>
  <c r="A11" i="32"/>
  <c r="F9" i="28"/>
  <c r="A10" i="32"/>
  <c r="K9" i="32"/>
  <c r="J9" i="32"/>
  <c r="I9" i="32"/>
  <c r="A9" i="32"/>
  <c r="A8" i="32"/>
  <c r="A7" i="32"/>
  <c r="A6" i="32"/>
  <c r="A5" i="32"/>
  <c r="D37" i="1"/>
  <c r="A3" i="32"/>
  <c r="A2" i="32"/>
  <c r="C37" i="1"/>
  <c r="A39" i="31"/>
  <c r="H44" i="23"/>
  <c r="A38" i="31"/>
  <c r="A37" i="31"/>
  <c r="A36" i="31"/>
  <c r="A35" i="31"/>
  <c r="A32" i="31"/>
  <c r="V31" i="31"/>
  <c r="U31" i="31"/>
  <c r="A31" i="31"/>
  <c r="U30" i="36"/>
  <c r="A30" i="31"/>
  <c r="A29" i="31"/>
  <c r="A28" i="31"/>
  <c r="A27" i="31"/>
  <c r="A26" i="31"/>
  <c r="A23" i="31"/>
  <c r="G26" i="18"/>
  <c r="S22" i="31"/>
  <c r="R22" i="31"/>
  <c r="A22" i="31"/>
  <c r="P18" i="38"/>
  <c r="A21" i="31"/>
  <c r="F22" i="18"/>
  <c r="A20" i="31"/>
  <c r="A19" i="31"/>
  <c r="A18" i="31"/>
  <c r="A17" i="31"/>
  <c r="G23" i="7"/>
  <c r="A16" i="31"/>
  <c r="A15" i="31"/>
  <c r="A12" i="31"/>
  <c r="A11" i="31"/>
  <c r="A10" i="31"/>
  <c r="A9" i="31"/>
  <c r="A8" i="31"/>
  <c r="A7" i="31"/>
  <c r="G4" i="16"/>
  <c r="A6" i="31"/>
  <c r="A3" i="31"/>
  <c r="A2" i="31"/>
  <c r="C36" i="1"/>
  <c r="I36" i="30"/>
  <c r="A33" i="28"/>
  <c r="G36" i="30"/>
  <c r="A36" i="30"/>
  <c r="I31" i="32"/>
  <c r="A35" i="30"/>
  <c r="A34" i="30"/>
  <c r="A33" i="30"/>
  <c r="A32" i="30"/>
  <c r="A30" i="30"/>
  <c r="A29" i="30"/>
  <c r="V28" i="30"/>
  <c r="U28" i="30"/>
  <c r="T28" i="30"/>
  <c r="A28" i="30"/>
  <c r="A27" i="30"/>
  <c r="A26" i="30"/>
  <c r="A25" i="30"/>
  <c r="A24" i="30"/>
  <c r="F35" i="1"/>
  <c r="A22" i="30"/>
  <c r="A21" i="30"/>
  <c r="S20" i="30"/>
  <c r="R20" i="30"/>
  <c r="O20" i="30"/>
  <c r="A20" i="30"/>
  <c r="O16" i="32"/>
  <c r="A19" i="30"/>
  <c r="A18" i="30"/>
  <c r="A17" i="30"/>
  <c r="A14" i="30"/>
  <c r="A13" i="30"/>
  <c r="A12" i="30"/>
  <c r="K11" i="30"/>
  <c r="J11" i="30"/>
  <c r="H11" i="30"/>
  <c r="A11" i="30"/>
  <c r="G7" i="35"/>
  <c r="A10" i="30"/>
  <c r="A9" i="30"/>
  <c r="A8" i="30"/>
  <c r="A7" i="30"/>
  <c r="A6" i="30"/>
  <c r="D35" i="1"/>
  <c r="A4" i="30"/>
  <c r="A3" i="30"/>
  <c r="A2" i="30"/>
  <c r="C35" i="1"/>
  <c r="A32" i="29"/>
  <c r="I31" i="29"/>
  <c r="A31" i="29"/>
  <c r="H36" i="30"/>
  <c r="A30" i="29"/>
  <c r="A29" i="29"/>
  <c r="A27" i="29"/>
  <c r="A26" i="29"/>
  <c r="U25" i="29"/>
  <c r="T25" i="29"/>
  <c r="A25" i="29"/>
  <c r="R23" i="28"/>
  <c r="A24" i="29"/>
  <c r="A23" i="29"/>
  <c r="A22" i="29"/>
  <c r="A21" i="29"/>
  <c r="A18" i="29"/>
  <c r="A17" i="29"/>
  <c r="A16" i="29"/>
  <c r="F15" i="29"/>
  <c r="A15" i="29"/>
  <c r="A14" i="29"/>
  <c r="A11" i="29"/>
  <c r="A10" i="29"/>
  <c r="K9" i="29"/>
  <c r="J9" i="29"/>
  <c r="H9" i="29"/>
  <c r="F9" i="29"/>
  <c r="A9" i="29"/>
  <c r="F11" i="34"/>
  <c r="A8" i="29"/>
  <c r="F7" i="29"/>
  <c r="A7" i="29"/>
  <c r="F11" i="36"/>
  <c r="F6" i="29"/>
  <c r="A6" i="29"/>
  <c r="A3" i="29"/>
  <c r="A2" i="29"/>
  <c r="C34" i="1"/>
  <c r="A34" i="28"/>
  <c r="I33" i="28"/>
  <c r="H33" i="28"/>
  <c r="G31" i="32"/>
  <c r="A32" i="28"/>
  <c r="A31" i="28"/>
  <c r="A30" i="28"/>
  <c r="A29" i="28"/>
  <c r="L26" i="28"/>
  <c r="A26" i="28"/>
  <c r="I30" i="24"/>
  <c r="A25" i="28"/>
  <c r="A24" i="28"/>
  <c r="V23" i="28"/>
  <c r="U23" i="28"/>
  <c r="T23" i="28"/>
  <c r="A25" i="26"/>
  <c r="P23" i="28"/>
  <c r="A23" i="28"/>
  <c r="R30" i="36"/>
  <c r="A22" i="28"/>
  <c r="A21" i="28"/>
  <c r="A20" i="28"/>
  <c r="A19" i="28"/>
  <c r="A18" i="28"/>
  <c r="F22" i="27"/>
  <c r="A15" i="28"/>
  <c r="S14" i="28"/>
  <c r="R14" i="28"/>
  <c r="O14" i="28"/>
  <c r="N14" i="28"/>
  <c r="A14" i="28"/>
  <c r="A13" i="28"/>
  <c r="A12" i="28"/>
  <c r="F3" i="36"/>
  <c r="A9" i="28"/>
  <c r="F11" i="32"/>
  <c r="A8" i="28"/>
  <c r="A7" i="28"/>
  <c r="A6" i="28"/>
  <c r="A5" i="28"/>
  <c r="D33" i="1"/>
  <c r="A3" i="28"/>
  <c r="A2" i="28"/>
  <c r="C33" i="1"/>
  <c r="A32" i="27"/>
  <c r="A31" i="27"/>
  <c r="A30" i="27"/>
  <c r="A29" i="27"/>
  <c r="A28" i="27"/>
  <c r="A27" i="27"/>
  <c r="A25" i="27"/>
  <c r="V24" i="27"/>
  <c r="U24" i="27"/>
  <c r="T24" i="27"/>
  <c r="Q24" i="27"/>
  <c r="A24" i="27"/>
  <c r="Q25" i="29"/>
  <c r="A23" i="27"/>
  <c r="A22" i="27"/>
  <c r="F18" i="28"/>
  <c r="A23" i="26"/>
  <c r="G21" i="27"/>
  <c r="A21" i="27"/>
  <c r="A18" i="27"/>
  <c r="A17" i="27"/>
  <c r="A16" i="27"/>
  <c r="A15" i="27"/>
  <c r="A12" i="27"/>
  <c r="A11" i="27"/>
  <c r="A10" i="27"/>
  <c r="A9" i="27"/>
  <c r="A8" i="27"/>
  <c r="D31" i="1"/>
  <c r="A6" i="27"/>
  <c r="A5" i="27"/>
  <c r="A4" i="27"/>
  <c r="A3" i="27"/>
  <c r="A32" i="26"/>
  <c r="A31" i="26"/>
  <c r="A30" i="26"/>
  <c r="A29" i="26"/>
  <c r="A28" i="26"/>
  <c r="A26" i="26"/>
  <c r="V25" i="26"/>
  <c r="U25" i="26"/>
  <c r="T25" i="26"/>
  <c r="R25" i="26"/>
  <c r="P24" i="32"/>
  <c r="A24" i="26"/>
  <c r="A22" i="26"/>
  <c r="A20" i="26"/>
  <c r="A19" i="26"/>
  <c r="A18" i="26"/>
  <c r="A17" i="26"/>
  <c r="A16" i="26"/>
  <c r="A15" i="26"/>
  <c r="G13" i="26"/>
  <c r="A13" i="26"/>
  <c r="F12" i="25"/>
  <c r="A12" i="26"/>
  <c r="A11" i="26"/>
  <c r="F11" i="25"/>
  <c r="H10" i="26"/>
  <c r="A10" i="26"/>
  <c r="H10" i="36"/>
  <c r="A9" i="26"/>
  <c r="A8" i="26"/>
  <c r="F8" i="25"/>
  <c r="A7" i="26"/>
  <c r="A4" i="26"/>
  <c r="A3" i="26"/>
  <c r="A32" i="25"/>
  <c r="F31" i="25"/>
  <c r="A31" i="25"/>
  <c r="F31" i="26"/>
  <c r="A30" i="25"/>
  <c r="F29" i="25"/>
  <c r="A29" i="25"/>
  <c r="F26" i="25"/>
  <c r="A26" i="25"/>
  <c r="F26" i="26"/>
  <c r="V25" i="25"/>
  <c r="U25" i="25"/>
  <c r="T25" i="25"/>
  <c r="S25" i="25"/>
  <c r="R25" i="25"/>
  <c r="Q25" i="25"/>
  <c r="P25" i="25"/>
  <c r="O25" i="25"/>
  <c r="A25" i="25"/>
  <c r="O28" i="30"/>
  <c r="F24" i="25"/>
  <c r="A24" i="25"/>
  <c r="F23" i="38"/>
  <c r="F23" i="25"/>
  <c r="A23" i="25"/>
  <c r="F21" i="27"/>
  <c r="F20" i="25"/>
  <c r="A20" i="25"/>
  <c r="F17" i="38"/>
  <c r="A19" i="25"/>
  <c r="A18" i="25"/>
  <c r="A17" i="25"/>
  <c r="A16" i="25"/>
  <c r="A15" i="25"/>
  <c r="G12" i="25"/>
  <c r="A12" i="25"/>
  <c r="F13" i="26"/>
  <c r="A11" i="25"/>
  <c r="F11" i="26"/>
  <c r="A10" i="25"/>
  <c r="A9" i="25"/>
  <c r="A8" i="25"/>
  <c r="F8" i="26"/>
  <c r="A7" i="25"/>
  <c r="A4" i="25"/>
  <c r="A3" i="25"/>
  <c r="A37" i="24"/>
  <c r="A36" i="24"/>
  <c r="A35" i="24"/>
  <c r="A34" i="24"/>
  <c r="A33" i="24"/>
  <c r="K31" i="24"/>
  <c r="L30" i="24"/>
  <c r="J30" i="24"/>
  <c r="A30" i="24"/>
  <c r="H36" i="23"/>
  <c r="A29" i="24"/>
  <c r="A28" i="24"/>
  <c r="A27" i="24"/>
  <c r="A26" i="24"/>
  <c r="G28" i="23"/>
  <c r="A25" i="24"/>
  <c r="F29" i="23"/>
  <c r="A24" i="24"/>
  <c r="A23" i="24"/>
  <c r="A22" i="24"/>
  <c r="A19" i="24"/>
  <c r="G25" i="23"/>
  <c r="S18" i="24"/>
  <c r="R18" i="24"/>
  <c r="Q18" i="24"/>
  <c r="P18" i="24"/>
  <c r="O18" i="24"/>
  <c r="N18" i="24"/>
  <c r="M18" i="24"/>
  <c r="A18" i="24"/>
  <c r="M16" i="32"/>
  <c r="A17" i="24"/>
  <c r="A16" i="24"/>
  <c r="A15" i="24"/>
  <c r="A12" i="24"/>
  <c r="G15" i="7"/>
  <c r="A11" i="24"/>
  <c r="A10" i="24"/>
  <c r="A9" i="24"/>
  <c r="F8" i="24"/>
  <c r="A8" i="24"/>
  <c r="F8" i="31"/>
  <c r="A7" i="24"/>
  <c r="F4" i="16"/>
  <c r="A4" i="24"/>
  <c r="A3" i="24"/>
  <c r="A2" i="24"/>
  <c r="C27" i="1"/>
  <c r="A44" i="23"/>
  <c r="H39" i="31"/>
  <c r="A43" i="23"/>
  <c r="A42" i="23"/>
  <c r="A41" i="23"/>
  <c r="A40" i="23"/>
  <c r="A39" i="23"/>
  <c r="L36" i="23"/>
  <c r="K36" i="23"/>
  <c r="J36" i="23"/>
  <c r="I36" i="23"/>
  <c r="A36" i="23"/>
  <c r="A35" i="23"/>
  <c r="V34" i="23"/>
  <c r="U34" i="23"/>
  <c r="T34" i="23"/>
  <c r="S34" i="23"/>
  <c r="R34" i="23"/>
  <c r="Q34" i="23"/>
  <c r="P34" i="23"/>
  <c r="O34" i="23"/>
  <c r="A34" i="23"/>
  <c r="N24" i="32"/>
  <c r="A33" i="23"/>
  <c r="A32" i="23"/>
  <c r="A31" i="23"/>
  <c r="A30" i="23"/>
  <c r="A29" i="23"/>
  <c r="F25" i="24"/>
  <c r="A28" i="23"/>
  <c r="G26" i="24"/>
  <c r="A25" i="23"/>
  <c r="G20" i="13"/>
  <c r="S24" i="23"/>
  <c r="R24" i="23"/>
  <c r="Q24" i="23"/>
  <c r="P24" i="23"/>
  <c r="O24" i="23"/>
  <c r="N24" i="23"/>
  <c r="M24" i="23"/>
  <c r="A24" i="23"/>
  <c r="L20" i="30"/>
  <c r="F23" i="23"/>
  <c r="A23" i="23"/>
  <c r="A22" i="23"/>
  <c r="A21" i="23"/>
  <c r="A20" i="23"/>
  <c r="A19" i="23"/>
  <c r="A16" i="23"/>
  <c r="G9" i="12"/>
  <c r="A15" i="23"/>
  <c r="A14" i="23"/>
  <c r="A13" i="23"/>
  <c r="A12" i="23"/>
  <c r="A11" i="23"/>
  <c r="H10" i="23"/>
  <c r="G10" i="23"/>
  <c r="A10" i="23"/>
  <c r="G10" i="36"/>
  <c r="A9" i="23"/>
  <c r="A8" i="23"/>
  <c r="A5" i="23"/>
  <c r="A4" i="23"/>
  <c r="A3" i="23"/>
  <c r="A2" i="23"/>
  <c r="C26" i="1"/>
  <c r="A38" i="22"/>
  <c r="A37" i="22"/>
  <c r="A36" i="22"/>
  <c r="A35" i="22"/>
  <c r="A34" i="22"/>
  <c r="G25" i="1"/>
  <c r="A32" i="22"/>
  <c r="A31" i="22"/>
  <c r="H36" i="20"/>
  <c r="A30" i="22"/>
  <c r="A29" i="22"/>
  <c r="A28" i="22"/>
  <c r="A27" i="22"/>
  <c r="A26" i="22"/>
  <c r="A25" i="22"/>
  <c r="A24" i="22"/>
  <c r="A21" i="22"/>
  <c r="F20" i="22"/>
  <c r="A20" i="22"/>
  <c r="A19" i="22"/>
  <c r="F18" i="33"/>
  <c r="A16" i="22"/>
  <c r="A15" i="22"/>
  <c r="G11" i="40"/>
  <c r="H14" i="22"/>
  <c r="G14" i="22"/>
  <c r="A14" i="22"/>
  <c r="A13" i="22"/>
  <c r="A12" i="22"/>
  <c r="A11" i="22"/>
  <c r="A10" i="22"/>
  <c r="A9" i="22"/>
  <c r="F9" i="19"/>
  <c r="A8" i="22"/>
  <c r="A7" i="22"/>
  <c r="F8" i="19"/>
  <c r="A4" i="22"/>
  <c r="A3" i="22"/>
  <c r="A2" i="22"/>
  <c r="C25" i="1"/>
  <c r="A36" i="21"/>
  <c r="A35" i="21"/>
  <c r="A34" i="21"/>
  <c r="A33" i="21"/>
  <c r="A32" i="21"/>
  <c r="G24" i="1"/>
  <c r="H30" i="21"/>
  <c r="A30" i="21"/>
  <c r="A29" i="21"/>
  <c r="A28" i="21"/>
  <c r="A27" i="21"/>
  <c r="A26" i="21"/>
  <c r="A25" i="21"/>
  <c r="A24" i="21"/>
  <c r="A23" i="21"/>
  <c r="A22" i="21"/>
  <c r="F24" i="1"/>
  <c r="A20" i="21"/>
  <c r="A19" i="21"/>
  <c r="A18" i="21"/>
  <c r="A17" i="21"/>
  <c r="A16" i="21"/>
  <c r="A15" i="21"/>
  <c r="A14" i="21"/>
  <c r="E24" i="1"/>
  <c r="A12" i="21"/>
  <c r="A11" i="21"/>
  <c r="A10" i="21"/>
  <c r="A9" i="21"/>
  <c r="A8" i="21"/>
  <c r="A7" i="21"/>
  <c r="A6" i="21"/>
  <c r="D24" i="1"/>
  <c r="A4" i="21"/>
  <c r="A3" i="21"/>
  <c r="A43" i="20"/>
  <c r="A42" i="20"/>
  <c r="A41" i="20"/>
  <c r="A40" i="20"/>
  <c r="A39" i="20"/>
  <c r="G36" i="20"/>
  <c r="A36" i="20"/>
  <c r="G32" i="22"/>
  <c r="A35" i="20"/>
  <c r="A34" i="20"/>
  <c r="A33" i="20"/>
  <c r="A32" i="20"/>
  <c r="A31" i="20"/>
  <c r="A30" i="20"/>
  <c r="A29" i="20"/>
  <c r="A28" i="20"/>
  <c r="A25" i="20"/>
  <c r="A24" i="20"/>
  <c r="A22" i="20"/>
  <c r="A23" i="20"/>
  <c r="A21" i="20"/>
  <c r="E23" i="1"/>
  <c r="A19" i="20"/>
  <c r="A18" i="20"/>
  <c r="A17" i="20"/>
  <c r="A16" i="20"/>
  <c r="A15" i="20"/>
  <c r="A14" i="20"/>
  <c r="A13" i="20"/>
  <c r="G12" i="20"/>
  <c r="A12" i="20"/>
  <c r="G8" i="22"/>
  <c r="A11" i="20"/>
  <c r="A10" i="20"/>
  <c r="A9" i="20"/>
  <c r="A6" i="20"/>
  <c r="A5" i="20"/>
  <c r="A4" i="20"/>
  <c r="A3" i="20"/>
  <c r="A42" i="19"/>
  <c r="H41" i="19"/>
  <c r="G41" i="19"/>
  <c r="F41" i="19"/>
  <c r="A41" i="19"/>
  <c r="F27" i="35"/>
  <c r="F40" i="19"/>
  <c r="A40" i="19"/>
  <c r="F37" i="22"/>
  <c r="A39" i="19"/>
  <c r="A38" i="19"/>
  <c r="A37" i="19"/>
  <c r="H34" i="19"/>
  <c r="F34" i="19"/>
  <c r="A34" i="19"/>
  <c r="F36" i="20"/>
  <c r="A33" i="19"/>
  <c r="A32" i="19"/>
  <c r="A31" i="19"/>
  <c r="A30" i="19"/>
  <c r="A29" i="19"/>
  <c r="A28" i="19"/>
  <c r="A27" i="19"/>
  <c r="A26" i="19"/>
  <c r="A25" i="19"/>
  <c r="A24" i="19"/>
  <c r="F22" i="1"/>
  <c r="A22" i="19"/>
  <c r="A21" i="19"/>
  <c r="A20" i="19"/>
  <c r="A19" i="19"/>
  <c r="E22" i="1"/>
  <c r="A17" i="19"/>
  <c r="A16" i="19"/>
  <c r="H15" i="19"/>
  <c r="A15" i="19"/>
  <c r="F14" i="19"/>
  <c r="A14" i="19"/>
  <c r="F8" i="21"/>
  <c r="A13" i="19"/>
  <c r="A12" i="19"/>
  <c r="F11" i="19"/>
  <c r="A11" i="19"/>
  <c r="F11" i="20"/>
  <c r="G10" i="19"/>
  <c r="F10" i="19"/>
  <c r="A10" i="19"/>
  <c r="F12" i="20"/>
  <c r="A9" i="19"/>
  <c r="F9" i="22"/>
  <c r="A8" i="19"/>
  <c r="F7" i="22"/>
  <c r="A7" i="19"/>
  <c r="A5" i="19"/>
  <c r="A4" i="19"/>
  <c r="A3" i="19"/>
  <c r="A2" i="19"/>
  <c r="C22" i="1"/>
  <c r="A42" i="18"/>
  <c r="A41" i="18"/>
  <c r="A40" i="18"/>
  <c r="A39" i="18"/>
  <c r="A38" i="18"/>
  <c r="A36" i="18"/>
  <c r="A35" i="18"/>
  <c r="A34" i="18"/>
  <c r="A33" i="18"/>
  <c r="A32" i="18"/>
  <c r="A31" i="18"/>
  <c r="A30" i="18"/>
  <c r="A29" i="18"/>
  <c r="S27" i="18"/>
  <c r="R27" i="18"/>
  <c r="Q27" i="18"/>
  <c r="P27" i="18"/>
  <c r="O27" i="18"/>
  <c r="N27" i="18"/>
  <c r="M27" i="18"/>
  <c r="L27" i="18"/>
  <c r="K27" i="18"/>
  <c r="A27" i="18"/>
  <c r="J19" i="12"/>
  <c r="A26" i="18"/>
  <c r="G17" i="31"/>
  <c r="A25" i="18"/>
  <c r="A24" i="18"/>
  <c r="A23" i="18"/>
  <c r="A22" i="18"/>
  <c r="F21" i="31"/>
  <c r="A21" i="18"/>
  <c r="A20" i="18"/>
  <c r="A19" i="18"/>
  <c r="A16" i="18"/>
  <c r="A15" i="18"/>
  <c r="A14" i="18"/>
  <c r="A13" i="18"/>
  <c r="A12" i="18"/>
  <c r="A11" i="18"/>
  <c r="A10" i="18"/>
  <c r="A9" i="18"/>
  <c r="A8" i="18"/>
  <c r="A7" i="18"/>
  <c r="A5" i="18"/>
  <c r="A4" i="18"/>
  <c r="A3" i="18"/>
  <c r="I35" i="17"/>
  <c r="H35" i="17"/>
  <c r="G35" i="17"/>
  <c r="F35" i="17"/>
  <c r="A35" i="17"/>
  <c r="A34" i="17"/>
  <c r="A33" i="17"/>
  <c r="A32" i="17"/>
  <c r="A31" i="17"/>
  <c r="A30" i="17"/>
  <c r="G19" i="1"/>
  <c r="A28" i="17"/>
  <c r="A27" i="17"/>
  <c r="F28" i="16"/>
  <c r="V26" i="17"/>
  <c r="U26" i="17"/>
  <c r="T26" i="17"/>
  <c r="S26" i="17"/>
  <c r="R26" i="17"/>
  <c r="Q26" i="17"/>
  <c r="P26" i="17"/>
  <c r="O26" i="17"/>
  <c r="N26" i="17"/>
  <c r="A26" i="17"/>
  <c r="M30" i="36"/>
  <c r="A25" i="17"/>
  <c r="A24" i="17"/>
  <c r="A23" i="17"/>
  <c r="A22" i="17"/>
  <c r="A21" i="17"/>
  <c r="A18" i="17"/>
  <c r="A17" i="17"/>
  <c r="A16" i="17"/>
  <c r="H15" i="13"/>
  <c r="A15" i="17"/>
  <c r="A14" i="17"/>
  <c r="G11" i="17"/>
  <c r="F11" i="17"/>
  <c r="A11" i="17"/>
  <c r="A10" i="17"/>
  <c r="A9" i="17"/>
  <c r="A8" i="17"/>
  <c r="D19" i="1"/>
  <c r="A6" i="17"/>
  <c r="A5" i="17"/>
  <c r="A4" i="17"/>
  <c r="A3" i="17"/>
  <c r="F41" i="16"/>
  <c r="A41" i="16"/>
  <c r="F28" i="40"/>
  <c r="A40" i="16"/>
  <c r="A39" i="16"/>
  <c r="A38" i="16"/>
  <c r="A37" i="16"/>
  <c r="A36" i="16"/>
  <c r="G18" i="1"/>
  <c r="A34" i="16"/>
  <c r="A33" i="16"/>
  <c r="V32" i="16"/>
  <c r="U32" i="16"/>
  <c r="T32" i="16"/>
  <c r="S32" i="16"/>
  <c r="R32" i="16"/>
  <c r="Q32" i="16"/>
  <c r="P32" i="16"/>
  <c r="O32" i="16"/>
  <c r="N32" i="16"/>
  <c r="L32" i="16"/>
  <c r="A32" i="16"/>
  <c r="L25" i="25"/>
  <c r="A31" i="16"/>
  <c r="F30" i="16"/>
  <c r="A30" i="16"/>
  <c r="F23" i="17"/>
  <c r="A29" i="16"/>
  <c r="F22" i="17"/>
  <c r="A28" i="16"/>
  <c r="F27" i="17"/>
  <c r="A27" i="16"/>
  <c r="A24" i="16"/>
  <c r="A23" i="16"/>
  <c r="A22" i="16"/>
  <c r="A21" i="16"/>
  <c r="A20" i="16"/>
  <c r="A19" i="16"/>
  <c r="A18" i="16"/>
  <c r="E18" i="1"/>
  <c r="A16" i="16"/>
  <c r="A15" i="16"/>
  <c r="A14" i="16"/>
  <c r="A13" i="16"/>
  <c r="A12" i="16"/>
  <c r="A11" i="16"/>
  <c r="A10" i="16"/>
  <c r="A9" i="16"/>
  <c r="F8" i="16"/>
  <c r="A8" i="16"/>
  <c r="A5" i="16"/>
  <c r="A4" i="16"/>
  <c r="F7" i="24"/>
  <c r="A3" i="16"/>
  <c r="A34" i="15"/>
  <c r="A33" i="15"/>
  <c r="A32" i="15"/>
  <c r="A31" i="15"/>
  <c r="V28" i="15"/>
  <c r="U28" i="15"/>
  <c r="T28" i="15"/>
  <c r="R28" i="15"/>
  <c r="Q28" i="15"/>
  <c r="P28" i="15"/>
  <c r="O28" i="15"/>
  <c r="N28" i="15"/>
  <c r="A28" i="15"/>
  <c r="K32" i="16"/>
  <c r="A27" i="15"/>
  <c r="A26" i="15"/>
  <c r="A25" i="15"/>
  <c r="A24" i="15"/>
  <c r="A23" i="15"/>
  <c r="A20" i="15"/>
  <c r="A19" i="15"/>
  <c r="A18" i="15"/>
  <c r="A17" i="15"/>
  <c r="A16" i="15"/>
  <c r="A15" i="15"/>
  <c r="E17" i="1"/>
  <c r="A13" i="15"/>
  <c r="A12" i="15"/>
  <c r="A11" i="15"/>
  <c r="A10" i="15"/>
  <c r="A9" i="15"/>
  <c r="A8" i="15"/>
  <c r="A7" i="15"/>
  <c r="D17" i="1"/>
  <c r="A5" i="15"/>
  <c r="A4" i="15"/>
  <c r="G4" i="38"/>
  <c r="A3" i="15"/>
  <c r="H40" i="14"/>
  <c r="G40" i="14"/>
  <c r="A40" i="14"/>
  <c r="G39" i="14"/>
  <c r="A39" i="14"/>
  <c r="G44" i="23"/>
  <c r="A35" i="12"/>
  <c r="F38" i="14"/>
  <c r="A38" i="14"/>
  <c r="G41" i="23"/>
  <c r="A37" i="14"/>
  <c r="A36" i="14"/>
  <c r="F34" i="12"/>
  <c r="G35" i="14"/>
  <c r="A35" i="14"/>
  <c r="A34" i="14"/>
  <c r="G43" i="23"/>
  <c r="A31" i="14"/>
  <c r="A30" i="14"/>
  <c r="A29" i="14"/>
  <c r="A28" i="14"/>
  <c r="A26" i="14"/>
  <c r="A27" i="14"/>
  <c r="A25" i="14"/>
  <c r="F16" i="1"/>
  <c r="A23" i="14"/>
  <c r="S22" i="14"/>
  <c r="R22" i="14"/>
  <c r="Q22" i="14"/>
  <c r="P22" i="14"/>
  <c r="O22" i="14"/>
  <c r="N22" i="14"/>
  <c r="M22" i="14"/>
  <c r="L22" i="14"/>
  <c r="K22" i="14"/>
  <c r="A22" i="14"/>
  <c r="I19" i="12"/>
  <c r="A21" i="14"/>
  <c r="I20" i="14"/>
  <c r="A20" i="14"/>
  <c r="A19" i="14"/>
  <c r="H16" i="17"/>
  <c r="A18" i="14"/>
  <c r="A17" i="14"/>
  <c r="A14" i="14"/>
  <c r="G13" i="8"/>
  <c r="A13" i="14"/>
  <c r="A12" i="14"/>
  <c r="A11" i="14"/>
  <c r="H10" i="14"/>
  <c r="G10" i="14"/>
  <c r="A10" i="14"/>
  <c r="A9" i="14"/>
  <c r="A8" i="14"/>
  <c r="A7" i="14"/>
  <c r="D16" i="1"/>
  <c r="A5" i="14"/>
  <c r="A4" i="14"/>
  <c r="A3" i="14"/>
  <c r="H4" i="34"/>
  <c r="A33" i="13"/>
  <c r="A32" i="13"/>
  <c r="A31" i="13"/>
  <c r="A30" i="13"/>
  <c r="A29" i="13"/>
  <c r="G15" i="1"/>
  <c r="L27" i="13"/>
  <c r="J27" i="13"/>
  <c r="G27" i="13"/>
  <c r="A27" i="13"/>
  <c r="A26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A25" i="13"/>
  <c r="I24" i="12"/>
  <c r="A24" i="13"/>
  <c r="A23" i="13"/>
  <c r="H20" i="13"/>
  <c r="A20" i="13"/>
  <c r="G17" i="24"/>
  <c r="S19" i="13"/>
  <c r="R19" i="13"/>
  <c r="Q19" i="13"/>
  <c r="P19" i="13"/>
  <c r="O19" i="13"/>
  <c r="N19" i="13"/>
  <c r="M19" i="13"/>
  <c r="K19" i="13"/>
  <c r="I19" i="13"/>
  <c r="A19" i="13"/>
  <c r="H19" i="8"/>
  <c r="G18" i="13"/>
  <c r="A18" i="13"/>
  <c r="G20" i="23"/>
  <c r="A17" i="13"/>
  <c r="F16" i="12"/>
  <c r="A16" i="13"/>
  <c r="I15" i="13"/>
  <c r="A15" i="13"/>
  <c r="G16" i="17"/>
  <c r="A14" i="13"/>
  <c r="F13" i="12"/>
  <c r="G13" i="13"/>
  <c r="A13" i="13"/>
  <c r="G21" i="23"/>
  <c r="A10" i="13"/>
  <c r="G9" i="13"/>
  <c r="A9" i="13"/>
  <c r="G14" i="23"/>
  <c r="G8" i="13"/>
  <c r="A8" i="13"/>
  <c r="G16" i="23"/>
  <c r="G7" i="13"/>
  <c r="A7" i="13"/>
  <c r="G12" i="23"/>
  <c r="A6" i="13"/>
  <c r="A3" i="13"/>
  <c r="A2" i="13"/>
  <c r="C15" i="1"/>
  <c r="H37" i="12"/>
  <c r="G37" i="12"/>
  <c r="A37" i="12"/>
  <c r="G36" i="12"/>
  <c r="A36" i="12"/>
  <c r="F41" i="23"/>
  <c r="F35" i="12"/>
  <c r="A34" i="12"/>
  <c r="F37" i="14"/>
  <c r="G33" i="12"/>
  <c r="A33" i="12"/>
  <c r="F43" i="23"/>
  <c r="L30" i="12"/>
  <c r="J30" i="12"/>
  <c r="I30" i="12"/>
  <c r="G30" i="12"/>
  <c r="A30" i="12"/>
  <c r="G29" i="12"/>
  <c r="A29" i="12"/>
  <c r="G31" i="19"/>
  <c r="A28" i="12"/>
  <c r="G27" i="12"/>
  <c r="F27" i="12"/>
  <c r="A27" i="12"/>
  <c r="A26" i="12"/>
  <c r="A25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A24" i="12"/>
  <c r="H32" i="9"/>
  <c r="A23" i="12"/>
  <c r="H20" i="12"/>
  <c r="G20" i="12"/>
  <c r="A20" i="12"/>
  <c r="S19" i="12"/>
  <c r="R19" i="12"/>
  <c r="Q19" i="12"/>
  <c r="P19" i="12"/>
  <c r="O19" i="12"/>
  <c r="N19" i="12"/>
  <c r="M19" i="12"/>
  <c r="L19" i="12"/>
  <c r="K19" i="12"/>
  <c r="H19" i="12"/>
  <c r="A19" i="12"/>
  <c r="H24" i="23"/>
  <c r="A18" i="12"/>
  <c r="G17" i="12"/>
  <c r="A17" i="12"/>
  <c r="F20" i="23"/>
  <c r="A16" i="12"/>
  <c r="F17" i="13"/>
  <c r="G15" i="12"/>
  <c r="A15" i="12"/>
  <c r="F13" i="13"/>
  <c r="I14" i="12"/>
  <c r="H14" i="12"/>
  <c r="A14" i="12"/>
  <c r="F22" i="23"/>
  <c r="G13" i="12"/>
  <c r="A13" i="12"/>
  <c r="F14" i="13"/>
  <c r="A12" i="12"/>
  <c r="A11" i="12"/>
  <c r="E14" i="1"/>
  <c r="A9" i="12"/>
  <c r="F8" i="13"/>
  <c r="G8" i="12"/>
  <c r="A8" i="12"/>
  <c r="F14" i="23"/>
  <c r="H7" i="12"/>
  <c r="G7" i="12"/>
  <c r="F7" i="12"/>
  <c r="A7" i="12"/>
  <c r="F10" i="26"/>
  <c r="G6" i="12"/>
  <c r="F6" i="12"/>
  <c r="A6" i="12"/>
  <c r="F12" i="23"/>
  <c r="A3" i="12"/>
  <c r="A2" i="12"/>
  <c r="C14" i="1"/>
  <c r="A34" i="11"/>
  <c r="A32" i="11"/>
  <c r="A33" i="11"/>
  <c r="A31" i="11"/>
  <c r="G12" i="1"/>
  <c r="A29" i="11"/>
  <c r="A28" i="11"/>
  <c r="A27" i="11"/>
  <c r="A26" i="11"/>
  <c r="A25" i="11"/>
  <c r="A24" i="11"/>
  <c r="F12" i="1"/>
  <c r="A22" i="11"/>
  <c r="A21" i="11"/>
  <c r="A20" i="11"/>
  <c r="A19" i="11"/>
  <c r="A18" i="11"/>
  <c r="A17" i="11"/>
  <c r="E12" i="1"/>
  <c r="A15" i="11"/>
  <c r="A14" i="11"/>
  <c r="A13" i="11"/>
  <c r="A12" i="11"/>
  <c r="A11" i="11"/>
  <c r="A10" i="11"/>
  <c r="F9" i="11"/>
  <c r="A9" i="11"/>
  <c r="A6" i="11"/>
  <c r="F5" i="11"/>
  <c r="A5" i="11"/>
  <c r="F5" i="15"/>
  <c r="F4" i="11"/>
  <c r="A4" i="11"/>
  <c r="F4" i="38"/>
  <c r="A3" i="11"/>
  <c r="A28" i="10"/>
  <c r="A27" i="10"/>
  <c r="A26" i="10"/>
  <c r="G11" i="1"/>
  <c r="A24" i="10"/>
  <c r="A23" i="10"/>
  <c r="A22" i="10"/>
  <c r="A21" i="10"/>
  <c r="A20" i="10"/>
  <c r="F11" i="1"/>
  <c r="A18" i="10"/>
  <c r="A17" i="10"/>
  <c r="A16" i="10"/>
  <c r="A15" i="10"/>
  <c r="E11" i="1"/>
  <c r="A13" i="10"/>
  <c r="A12" i="10"/>
  <c r="A11" i="10"/>
  <c r="A10" i="10"/>
  <c r="A7" i="10"/>
  <c r="A6" i="10"/>
  <c r="A5" i="10"/>
  <c r="A4" i="10"/>
  <c r="A3" i="10"/>
  <c r="A2" i="10"/>
  <c r="C11" i="1"/>
  <c r="A37" i="9"/>
  <c r="A36" i="9"/>
  <c r="A35" i="9"/>
  <c r="A33" i="9"/>
  <c r="V32" i="9"/>
  <c r="U32" i="9"/>
  <c r="T32" i="9"/>
  <c r="S32" i="9"/>
  <c r="R32" i="9"/>
  <c r="Q32" i="9"/>
  <c r="P32" i="9"/>
  <c r="O32" i="9"/>
  <c r="N32" i="9"/>
  <c r="M32" i="9"/>
  <c r="K32" i="9"/>
  <c r="J32" i="9"/>
  <c r="A32" i="9"/>
  <c r="H30" i="36"/>
  <c r="A31" i="9"/>
  <c r="A30" i="9"/>
  <c r="A29" i="9"/>
  <c r="A28" i="9"/>
  <c r="A27" i="9"/>
  <c r="F10" i="1"/>
  <c r="A25" i="9"/>
  <c r="H24" i="9"/>
  <c r="A24" i="9"/>
  <c r="H19" i="25"/>
  <c r="A17" i="6"/>
  <c r="F23" i="9"/>
  <c r="A23" i="9"/>
  <c r="F17" i="6"/>
  <c r="A22" i="9"/>
  <c r="A21" i="9"/>
  <c r="A19" i="9"/>
  <c r="A20" i="9"/>
  <c r="A18" i="9"/>
  <c r="E10" i="1"/>
  <c r="A16" i="9"/>
  <c r="G12" i="24"/>
  <c r="A15" i="9"/>
  <c r="A14" i="9"/>
  <c r="A10" i="9"/>
  <c r="A11" i="9"/>
  <c r="A12" i="9"/>
  <c r="A13" i="9"/>
  <c r="A9" i="9"/>
  <c r="D10" i="1"/>
  <c r="F10" i="9"/>
  <c r="F13" i="39"/>
  <c r="A7" i="9"/>
  <c r="A6" i="9"/>
  <c r="A5" i="9"/>
  <c r="G4" i="9"/>
  <c r="F4" i="9"/>
  <c r="A4" i="9"/>
  <c r="A3" i="9"/>
  <c r="G4" i="34"/>
  <c r="A31" i="8"/>
  <c r="A30" i="8"/>
  <c r="A29" i="8"/>
  <c r="G9" i="1"/>
  <c r="A27" i="8"/>
  <c r="W26" i="8"/>
  <c r="V26" i="8"/>
  <c r="U26" i="8"/>
  <c r="T26" i="8"/>
  <c r="S26" i="8"/>
  <c r="R26" i="8"/>
  <c r="Q26" i="8"/>
  <c r="P26" i="8"/>
  <c r="O26" i="8"/>
  <c r="N26" i="8"/>
  <c r="M26" i="8"/>
  <c r="K26" i="8"/>
  <c r="J26" i="8"/>
  <c r="G26" i="8"/>
  <c r="A26" i="8"/>
  <c r="G25" i="25"/>
  <c r="A25" i="8"/>
  <c r="A24" i="8"/>
  <c r="A23" i="8"/>
  <c r="A22" i="8"/>
  <c r="A21" i="8"/>
  <c r="F9" i="1"/>
  <c r="S19" i="8"/>
  <c r="R19" i="8"/>
  <c r="Q19" i="8"/>
  <c r="P19" i="8"/>
  <c r="O19" i="8"/>
  <c r="N19" i="8"/>
  <c r="M19" i="8"/>
  <c r="L19" i="8"/>
  <c r="K19" i="8"/>
  <c r="I19" i="8"/>
  <c r="G19" i="8"/>
  <c r="A19" i="8"/>
  <c r="G24" i="23"/>
  <c r="A18" i="8"/>
  <c r="A17" i="8"/>
  <c r="A16" i="8"/>
  <c r="E9" i="1"/>
  <c r="F17" i="2"/>
  <c r="G14" i="14"/>
  <c r="F11" i="38"/>
  <c r="G10" i="8"/>
  <c r="F10" i="8"/>
  <c r="A7" i="8"/>
  <c r="F6" i="8"/>
  <c r="A6" i="8"/>
  <c r="F6" i="38"/>
  <c r="A5" i="8"/>
  <c r="F4" i="8"/>
  <c r="A4" i="8"/>
  <c r="A3" i="8"/>
  <c r="F5" i="38"/>
  <c r="A39" i="7"/>
  <c r="A38" i="7"/>
  <c r="A37" i="7"/>
  <c r="A36" i="7"/>
  <c r="A33" i="7"/>
  <c r="A32" i="7"/>
  <c r="A31" i="7"/>
  <c r="A30" i="7"/>
  <c r="A29" i="7"/>
  <c r="A28" i="7"/>
  <c r="A27" i="7"/>
  <c r="F8" i="1"/>
  <c r="S25" i="7"/>
  <c r="R25" i="7"/>
  <c r="Q25" i="7"/>
  <c r="P25" i="7"/>
  <c r="O25" i="7"/>
  <c r="N25" i="7"/>
  <c r="M25" i="7"/>
  <c r="K25" i="7"/>
  <c r="J25" i="7"/>
  <c r="I25" i="7"/>
  <c r="H25" i="7"/>
  <c r="G25" i="7"/>
  <c r="A25" i="7"/>
  <c r="F27" i="18"/>
  <c r="A24" i="7"/>
  <c r="F23" i="7"/>
  <c r="A23" i="7"/>
  <c r="A22" i="7"/>
  <c r="A21" i="7"/>
  <c r="F21" i="9"/>
  <c r="A20" i="7"/>
  <c r="A19" i="7"/>
  <c r="A18" i="7"/>
  <c r="A15" i="7"/>
  <c r="F12" i="24"/>
  <c r="A14" i="7"/>
  <c r="G13" i="7"/>
  <c r="F13" i="7"/>
  <c r="A13" i="7"/>
  <c r="F14" i="14"/>
  <c r="A12" i="7"/>
  <c r="F9" i="20"/>
  <c r="F11" i="7"/>
  <c r="A11" i="7"/>
  <c r="F15" i="20"/>
  <c r="A10" i="7"/>
  <c r="A9" i="7"/>
  <c r="A6" i="7"/>
  <c r="A5" i="7"/>
  <c r="A4" i="7"/>
  <c r="A3" i="7"/>
  <c r="H32" i="6"/>
  <c r="A32" i="6"/>
  <c r="A31" i="6"/>
  <c r="G31" i="5"/>
  <c r="A30" i="6"/>
  <c r="A29" i="6"/>
  <c r="G23" i="39"/>
  <c r="A28" i="6"/>
  <c r="A25" i="6"/>
  <c r="A24" i="6"/>
  <c r="A22" i="6"/>
  <c r="A23" i="6"/>
  <c r="A21" i="6"/>
  <c r="F7" i="1"/>
  <c r="A19" i="6"/>
  <c r="H18" i="6"/>
  <c r="G18" i="6"/>
  <c r="A18" i="6"/>
  <c r="G19" i="25"/>
  <c r="F16" i="6"/>
  <c r="A16" i="6"/>
  <c r="F17" i="21"/>
  <c r="A13" i="6"/>
  <c r="A12" i="6"/>
  <c r="A11" i="6"/>
  <c r="A10" i="6"/>
  <c r="A9" i="6"/>
  <c r="D7" i="1"/>
  <c r="I10" i="6"/>
  <c r="H10" i="6"/>
  <c r="G9" i="5"/>
  <c r="A7" i="6"/>
  <c r="A6" i="6"/>
  <c r="A5" i="6"/>
  <c r="A4" i="6"/>
  <c r="A3" i="6"/>
  <c r="H32" i="5"/>
  <c r="A32" i="5"/>
  <c r="G24" i="39"/>
  <c r="A31" i="5"/>
  <c r="G31" i="6"/>
  <c r="I30" i="5"/>
  <c r="H30" i="5"/>
  <c r="G30" i="5"/>
  <c r="A30" i="5"/>
  <c r="A29" i="5"/>
  <c r="A28" i="5"/>
  <c r="G6" i="1"/>
  <c r="G29" i="5"/>
  <c r="F34" i="3"/>
  <c r="G26" i="5"/>
  <c r="A26" i="5"/>
  <c r="G25" i="37"/>
  <c r="G25" i="5"/>
  <c r="A25" i="5"/>
  <c r="G24" i="37"/>
  <c r="G24" i="5"/>
  <c r="A24" i="5"/>
  <c r="G23" i="37"/>
  <c r="H23" i="5"/>
  <c r="G23" i="5"/>
  <c r="A23" i="5"/>
  <c r="H18" i="5"/>
  <c r="G18" i="5"/>
  <c r="F22" i="3"/>
  <c r="H17" i="5"/>
  <c r="G17" i="5"/>
  <c r="F17" i="5"/>
  <c r="F19" i="25"/>
  <c r="H16" i="5"/>
  <c r="G16" i="5"/>
  <c r="F16" i="5"/>
  <c r="A12" i="5"/>
  <c r="F11" i="3"/>
  <c r="A11" i="5"/>
  <c r="A10" i="5"/>
  <c r="I9" i="5"/>
  <c r="H9" i="5"/>
  <c r="A9" i="5"/>
  <c r="F8" i="5"/>
  <c r="A8" i="5"/>
  <c r="F7" i="40"/>
  <c r="A5" i="5"/>
  <c r="G14" i="37"/>
  <c r="H4" i="5"/>
  <c r="G4" i="5"/>
  <c r="A4" i="5"/>
  <c r="A3" i="5"/>
  <c r="A2" i="5"/>
  <c r="C6" i="1"/>
  <c r="A31" i="4"/>
  <c r="F30" i="4"/>
  <c r="A30" i="4"/>
  <c r="A29" i="4"/>
  <c r="A28" i="4"/>
  <c r="G25" i="4"/>
  <c r="A25" i="4"/>
  <c r="F31" i="19"/>
  <c r="A24" i="4"/>
  <c r="A23" i="4"/>
  <c r="A22" i="4"/>
  <c r="A21" i="4"/>
  <c r="A20" i="4"/>
  <c r="A19" i="4"/>
  <c r="A18" i="4"/>
  <c r="F5" i="1"/>
  <c r="F19" i="4"/>
  <c r="F30" i="9"/>
  <c r="A16" i="4"/>
  <c r="A15" i="4"/>
  <c r="A14" i="4"/>
  <c r="F13" i="4"/>
  <c r="A13" i="4"/>
  <c r="F22" i="9"/>
  <c r="A12" i="4"/>
  <c r="A10" i="4"/>
  <c r="A9" i="4"/>
  <c r="A8" i="4"/>
  <c r="D5" i="1"/>
  <c r="A6" i="4"/>
  <c r="A5" i="4"/>
  <c r="G4" i="4"/>
  <c r="F4" i="4"/>
  <c r="A4" i="4"/>
  <c r="A3" i="4"/>
  <c r="H36" i="3"/>
  <c r="G36" i="3"/>
  <c r="A36" i="3"/>
  <c r="F24" i="39"/>
  <c r="A35" i="3"/>
  <c r="G34" i="3"/>
  <c r="A34" i="3"/>
  <c r="F29" i="5"/>
  <c r="G33" i="3"/>
  <c r="F33" i="3"/>
  <c r="A33" i="3"/>
  <c r="F31" i="6"/>
  <c r="G30" i="3"/>
  <c r="A30" i="3"/>
  <c r="F25" i="37"/>
  <c r="A29" i="3"/>
  <c r="G28" i="3"/>
  <c r="F28" i="3"/>
  <c r="A28" i="3"/>
  <c r="F24" i="37"/>
  <c r="G27" i="3"/>
  <c r="A27" i="3"/>
  <c r="F23" i="37"/>
  <c r="F26" i="3"/>
  <c r="A26" i="3"/>
  <c r="F23" i="5"/>
  <c r="A23" i="3"/>
  <c r="H22" i="3"/>
  <c r="G22" i="3"/>
  <c r="A22" i="3"/>
  <c r="F18" i="5"/>
  <c r="A21" i="3"/>
  <c r="A20" i="3"/>
  <c r="A19" i="3"/>
  <c r="A18" i="3"/>
  <c r="A15" i="3"/>
  <c r="A14" i="3"/>
  <c r="A13" i="3"/>
  <c r="F12" i="3"/>
  <c r="A12" i="3"/>
  <c r="F14" i="37"/>
  <c r="A11" i="3"/>
  <c r="F12" i="5"/>
  <c r="I10" i="3"/>
  <c r="H10" i="3"/>
  <c r="G10" i="3"/>
  <c r="A10" i="3"/>
  <c r="F10" i="6"/>
  <c r="A9" i="3"/>
  <c r="H8" i="3"/>
  <c r="G8" i="3"/>
  <c r="A8" i="3"/>
  <c r="G5" i="3"/>
  <c r="F5" i="3"/>
  <c r="A5" i="3"/>
  <c r="A4" i="3"/>
  <c r="F3" i="3"/>
  <c r="A3" i="3"/>
  <c r="F6" i="37"/>
  <c r="A39" i="2"/>
  <c r="A38" i="2"/>
  <c r="G3" i="1"/>
  <c r="F35" i="2"/>
  <c r="A35" i="2"/>
  <c r="F34" i="2"/>
  <c r="A34" i="2"/>
  <c r="F23" i="8"/>
  <c r="A33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F32" i="2"/>
  <c r="A32" i="2"/>
  <c r="F31" i="31"/>
  <c r="A31" i="2"/>
  <c r="A30" i="2"/>
  <c r="A29" i="2"/>
  <c r="A28" i="2"/>
  <c r="A25" i="2"/>
  <c r="A24" i="2"/>
  <c r="A23" i="2"/>
  <c r="F22" i="2"/>
  <c r="A22" i="2"/>
  <c r="F24" i="7"/>
  <c r="A21" i="2"/>
  <c r="A20" i="2"/>
  <c r="A17" i="2"/>
  <c r="F14" i="8"/>
  <c r="A16" i="2"/>
  <c r="A15" i="2"/>
  <c r="A14" i="2"/>
  <c r="A13" i="2"/>
  <c r="H12" i="2"/>
  <c r="G12" i="2"/>
  <c r="F12" i="2"/>
  <c r="A12" i="2"/>
  <c r="F11" i="2"/>
  <c r="A11" i="2"/>
  <c r="F8" i="14"/>
  <c r="A10" i="2"/>
  <c r="A7" i="2"/>
  <c r="A6" i="2"/>
  <c r="A5" i="2"/>
  <c r="H4" i="2"/>
  <c r="G4" i="2"/>
  <c r="A4" i="2"/>
  <c r="F4" i="34"/>
  <c r="A3" i="2"/>
  <c r="B46" i="1"/>
  <c r="A46" i="1"/>
  <c r="B45" i="1"/>
  <c r="A45" i="1"/>
  <c r="B44" i="1"/>
  <c r="A44" i="1"/>
  <c r="B43" i="1"/>
  <c r="A43" i="1"/>
  <c r="B41" i="1"/>
  <c r="A41" i="1"/>
  <c r="B40" i="1"/>
  <c r="A40" i="1"/>
  <c r="E39" i="1"/>
  <c r="B39" i="1"/>
  <c r="A39" i="1"/>
  <c r="D38" i="1"/>
  <c r="B38" i="1"/>
  <c r="A38" i="1"/>
  <c r="B37" i="1"/>
  <c r="A37" i="1"/>
  <c r="B36" i="1"/>
  <c r="A36" i="1"/>
  <c r="G35" i="1"/>
  <c r="B35" i="1"/>
  <c r="A35" i="1"/>
  <c r="G34" i="1"/>
  <c r="B34" i="1"/>
  <c r="A34" i="1"/>
  <c r="B33" i="1"/>
  <c r="A33" i="1"/>
  <c r="G31" i="1"/>
  <c r="B31" i="1"/>
  <c r="A31" i="1"/>
  <c r="G30" i="1"/>
  <c r="F30" i="1"/>
  <c r="E30" i="1"/>
  <c r="B30" i="1"/>
  <c r="A30" i="1"/>
  <c r="B29" i="1"/>
  <c r="A29" i="1"/>
  <c r="B27" i="1"/>
  <c r="A27" i="1"/>
  <c r="B26" i="1"/>
  <c r="A26" i="1"/>
  <c r="B25" i="1"/>
  <c r="A25" i="1"/>
  <c r="B24" i="1"/>
  <c r="A24" i="1"/>
  <c r="B23" i="1"/>
  <c r="A23" i="1"/>
  <c r="D22" i="1"/>
  <c r="B22" i="1"/>
  <c r="A22" i="1"/>
  <c r="G20" i="1"/>
  <c r="F20" i="1"/>
  <c r="D20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2" i="1"/>
  <c r="A12" i="1"/>
  <c r="B11" i="1"/>
  <c r="A11" i="1"/>
  <c r="G10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V25" i="29"/>
  <c r="L30" i="30"/>
  <c r="Q14" i="28"/>
  <c r="F12" i="28"/>
  <c r="A10" i="35"/>
  <c r="E40" i="1"/>
  <c r="K16" i="36"/>
  <c r="F31" i="33"/>
  <c r="A20" i="34"/>
  <c r="F39" i="1"/>
  <c r="J16" i="36"/>
  <c r="H3" i="14"/>
  <c r="A2" i="34"/>
  <c r="C39" i="1"/>
  <c r="G27" i="35"/>
  <c r="A14" i="33"/>
  <c r="E38" i="1"/>
  <c r="A2" i="33"/>
  <c r="C38" i="1"/>
  <c r="A28" i="32"/>
  <c r="G37" i="1"/>
  <c r="A34" i="31"/>
  <c r="G36" i="1"/>
  <c r="U24" i="32"/>
  <c r="A14" i="31"/>
  <c r="E36" i="1"/>
  <c r="P22" i="36"/>
  <c r="P18" i="40"/>
  <c r="G7" i="24"/>
  <c r="A16" i="30"/>
  <c r="E35" i="1"/>
  <c r="G9" i="33"/>
  <c r="G9" i="32"/>
  <c r="G33" i="28"/>
  <c r="H31" i="32"/>
  <c r="F11" i="30"/>
  <c r="A28" i="28"/>
  <c r="G33" i="1"/>
  <c r="I27" i="13"/>
  <c r="Q25" i="26"/>
  <c r="R31" i="31"/>
  <c r="R24" i="32"/>
  <c r="R24" i="38"/>
  <c r="A17" i="28"/>
  <c r="F33" i="1"/>
  <c r="A11" i="28"/>
  <c r="E33" i="1"/>
  <c r="I30" i="37"/>
  <c r="S22" i="36"/>
  <c r="H12" i="3"/>
  <c r="G4" i="37"/>
  <c r="W25" i="29"/>
  <c r="G26" i="3"/>
  <c r="G12" i="39"/>
  <c r="F14" i="39"/>
  <c r="H17" i="40"/>
  <c r="G15" i="19"/>
  <c r="G12" i="3"/>
  <c r="H4" i="40"/>
  <c r="A14" i="27"/>
  <c r="E31" i="1"/>
  <c r="A2" i="27"/>
  <c r="C31" i="1"/>
  <c r="A2" i="26"/>
  <c r="C30" i="1"/>
  <c r="O24" i="27"/>
  <c r="O25" i="26"/>
  <c r="F23" i="26"/>
  <c r="A14" i="25"/>
  <c r="E29" i="1"/>
  <c r="F12" i="27"/>
  <c r="A2" i="25"/>
  <c r="C29" i="1"/>
  <c r="A21" i="24"/>
  <c r="F27" i="1"/>
  <c r="M28" i="15"/>
  <c r="M32" i="16"/>
  <c r="N25" i="26"/>
  <c r="M26" i="17"/>
  <c r="N23" i="28"/>
  <c r="N31" i="31"/>
  <c r="A27" i="23"/>
  <c r="F26" i="1"/>
  <c r="L18" i="24"/>
  <c r="L22" i="31"/>
  <c r="G10" i="26"/>
  <c r="A18" i="22"/>
  <c r="E25" i="1"/>
  <c r="A2" i="21"/>
  <c r="C24" i="1"/>
  <c r="A8" i="20"/>
  <c r="D23" i="1"/>
  <c r="F12" i="7"/>
  <c r="A2" i="20"/>
  <c r="C23" i="1"/>
  <c r="A36" i="19"/>
  <c r="G22" i="1"/>
  <c r="F32" i="22"/>
  <c r="F30" i="21"/>
  <c r="A2" i="18"/>
  <c r="C20" i="1"/>
  <c r="M28" i="30"/>
  <c r="A26" i="16"/>
  <c r="F18" i="1"/>
  <c r="L34" i="23"/>
  <c r="L26" i="17"/>
  <c r="L24" i="32"/>
  <c r="F7" i="31"/>
  <c r="A2" i="16"/>
  <c r="C18" i="1"/>
  <c r="A30" i="15"/>
  <c r="G17" i="1"/>
  <c r="A22" i="15"/>
  <c r="F17" i="1"/>
  <c r="A2" i="15"/>
  <c r="C17" i="1"/>
  <c r="A27" i="20"/>
  <c r="F23" i="1"/>
  <c r="G30" i="21"/>
  <c r="A33" i="14"/>
  <c r="G16" i="1"/>
  <c r="G9" i="34"/>
  <c r="G10" i="33"/>
  <c r="G3" i="9"/>
  <c r="A2" i="14"/>
  <c r="C16" i="1"/>
  <c r="A12" i="13"/>
  <c r="E15" i="1"/>
  <c r="G22" i="23"/>
  <c r="F17" i="12"/>
  <c r="F14" i="12"/>
  <c r="G20" i="14"/>
  <c r="F9" i="12"/>
  <c r="A5" i="13"/>
  <c r="D15" i="1"/>
  <c r="A32" i="12"/>
  <c r="G14" i="1"/>
  <c r="H32" i="2"/>
  <c r="F18" i="13"/>
  <c r="H22" i="14"/>
  <c r="F15" i="13"/>
  <c r="H19" i="13"/>
  <c r="F7" i="13"/>
  <c r="A8" i="11"/>
  <c r="D12" i="1"/>
  <c r="A2" i="11"/>
  <c r="C12" i="1"/>
  <c r="A27" i="4"/>
  <c r="G5" i="1"/>
  <c r="F37" i="9"/>
  <c r="A9" i="10"/>
  <c r="D11" i="1"/>
  <c r="H28" i="15"/>
  <c r="H32" i="16"/>
  <c r="F21" i="7"/>
  <c r="F4" i="2"/>
  <c r="A2" i="9"/>
  <c r="C10" i="1"/>
  <c r="G3" i="14"/>
  <c r="G19" i="13"/>
  <c r="F25" i="7"/>
  <c r="G22" i="14"/>
  <c r="A35" i="7"/>
  <c r="G8" i="1"/>
  <c r="A17" i="7"/>
  <c r="E8" i="1"/>
  <c r="F19" i="8"/>
  <c r="F19" i="12"/>
  <c r="A2" i="7"/>
  <c r="C8" i="1"/>
  <c r="A27" i="6"/>
  <c r="G7" i="1"/>
  <c r="F30" i="5"/>
  <c r="F30" i="3"/>
  <c r="F27" i="3"/>
  <c r="F8" i="3"/>
  <c r="G4" i="1"/>
  <c r="F32" i="5"/>
  <c r="F28" i="6"/>
  <c r="F31" i="5"/>
  <c r="F32" i="6"/>
  <c r="F26" i="5"/>
  <c r="A25" i="3"/>
  <c r="F4" i="1"/>
  <c r="E4" i="1"/>
  <c r="F9" i="34"/>
  <c r="F10" i="33"/>
  <c r="E3" i="1"/>
  <c r="F10" i="14"/>
  <c r="A2" i="6"/>
  <c r="C7" i="1"/>
  <c r="E5" i="1"/>
  <c r="F3" i="1"/>
  <c r="G4" i="15"/>
  <c r="W23" i="28"/>
  <c r="W28" i="30"/>
  <c r="W24" i="32"/>
  <c r="W28" i="15"/>
  <c r="W32" i="16"/>
  <c r="W31" i="31"/>
  <c r="W32" i="2"/>
  <c r="W32" i="9"/>
  <c r="G4" i="11"/>
  <c r="W24" i="12"/>
  <c r="W26" i="17"/>
  <c r="W34" i="23"/>
  <c r="W25" i="25"/>
  <c r="W25" i="26"/>
  <c r="W24" i="27"/>
  <c r="F37" i="12"/>
  <c r="G14" i="12"/>
  <c r="G15" i="13"/>
  <c r="A16" i="14"/>
  <c r="E16" i="1"/>
  <c r="A6" i="25"/>
  <c r="D29" i="1"/>
  <c r="A5" i="35"/>
  <c r="D40" i="1"/>
  <c r="A6" i="26"/>
  <c r="D30" i="1"/>
  <c r="A2" i="8"/>
  <c r="C9" i="1"/>
  <c r="L25" i="7"/>
  <c r="H27" i="13"/>
  <c r="A14" i="24"/>
  <c r="E27" i="1"/>
  <c r="H30" i="12"/>
  <c r="L19" i="13"/>
  <c r="L24" i="23"/>
  <c r="A32" i="24"/>
  <c r="G27" i="1"/>
  <c r="A38" i="20"/>
  <c r="G23" i="1"/>
  <c r="L26" i="8"/>
  <c r="L32" i="9"/>
  <c r="L28" i="15"/>
  <c r="C4" i="1"/>
  <c r="F24" i="40"/>
  <c r="F27" i="37"/>
  <c r="F12" i="40"/>
  <c r="F4" i="40"/>
  <c r="F3" i="37"/>
  <c r="F5" i="34"/>
  <c r="F10" i="34"/>
  <c r="F4" i="33"/>
  <c r="F8" i="33"/>
  <c r="F15" i="40"/>
  <c r="F12" i="39"/>
  <c r="F17" i="37"/>
  <c r="G17" i="40"/>
  <c r="G19" i="37"/>
  <c r="F24" i="5"/>
  <c r="G27" i="40"/>
  <c r="G30" i="37"/>
  <c r="F23" i="39"/>
  <c r="H24" i="39"/>
  <c r="F27" i="40"/>
  <c r="F30" i="37"/>
  <c r="G24" i="9"/>
  <c r="I24" i="38"/>
  <c r="I23" i="28"/>
  <c r="I30" i="36"/>
  <c r="I24" i="32"/>
  <c r="I31" i="31"/>
  <c r="I25" i="26"/>
  <c r="I28" i="30"/>
  <c r="I25" i="25"/>
  <c r="I34" i="23"/>
  <c r="I26" i="17"/>
  <c r="I32" i="16"/>
  <c r="F32" i="36"/>
  <c r="F30" i="30"/>
  <c r="F26" i="32"/>
  <c r="F26" i="28"/>
  <c r="F36" i="23"/>
  <c r="F30" i="24"/>
  <c r="J30" i="36"/>
  <c r="J28" i="30"/>
  <c r="J25" i="29"/>
  <c r="J24" i="32"/>
  <c r="J25" i="25"/>
  <c r="J34" i="23"/>
  <c r="J26" i="17"/>
  <c r="J32" i="16"/>
  <c r="J24" i="38"/>
  <c r="J31" i="31"/>
  <c r="J23" i="28"/>
  <c r="J24" i="27"/>
  <c r="I25" i="13"/>
  <c r="G32" i="36"/>
  <c r="G30" i="30"/>
  <c r="G26" i="28"/>
  <c r="G30" i="24"/>
  <c r="G26" i="32"/>
  <c r="F36" i="30"/>
  <c r="F31" i="32"/>
  <c r="F31" i="29"/>
  <c r="K18" i="38"/>
  <c r="K18" i="40"/>
  <c r="K22" i="36"/>
  <c r="K20" i="30"/>
  <c r="K22" i="31"/>
  <c r="J22" i="14"/>
  <c r="G36" i="23"/>
  <c r="F25" i="26"/>
  <c r="I24" i="27"/>
  <c r="F23" i="28"/>
  <c r="I25" i="29"/>
  <c r="F30" i="36"/>
  <c r="F28" i="30"/>
  <c r="F25" i="29"/>
  <c r="F24" i="38"/>
  <c r="F25" i="25"/>
  <c r="F34" i="23"/>
  <c r="F26" i="17"/>
  <c r="F32" i="16"/>
  <c r="F24" i="27"/>
  <c r="F24" i="32"/>
  <c r="F9" i="37"/>
  <c r="F8" i="40"/>
  <c r="F21" i="40"/>
  <c r="F22" i="37"/>
  <c r="G12" i="40"/>
  <c r="G4" i="40"/>
  <c r="G3" i="37"/>
  <c r="G8" i="40"/>
  <c r="G9" i="37"/>
  <c r="G10" i="6"/>
  <c r="F18" i="6"/>
  <c r="G28" i="6"/>
  <c r="A8" i="7"/>
  <c r="D8" i="1"/>
  <c r="F15" i="7"/>
  <c r="G18" i="38"/>
  <c r="G18" i="40"/>
  <c r="G22" i="36"/>
  <c r="G20" i="30"/>
  <c r="G22" i="31"/>
  <c r="G16" i="32"/>
  <c r="G14" i="28"/>
  <c r="G27" i="18"/>
  <c r="H26" i="8"/>
  <c r="H24" i="38"/>
  <c r="H28" i="30"/>
  <c r="H25" i="29"/>
  <c r="H24" i="27"/>
  <c r="H24" i="32"/>
  <c r="H25" i="26"/>
  <c r="H31" i="31"/>
  <c r="H23" i="28"/>
  <c r="H25" i="25"/>
  <c r="I32" i="9"/>
  <c r="G19" i="12"/>
  <c r="F24" i="12"/>
  <c r="F26" i="24"/>
  <c r="F28" i="23"/>
  <c r="F30" i="12"/>
  <c r="F36" i="12"/>
  <c r="A22" i="13"/>
  <c r="F15" i="1"/>
  <c r="F25" i="13"/>
  <c r="F27" i="13"/>
  <c r="I28" i="15"/>
  <c r="F10" i="37"/>
  <c r="A7" i="16"/>
  <c r="D18" i="1"/>
  <c r="G26" i="17"/>
  <c r="A18" i="18"/>
  <c r="E20" i="1"/>
  <c r="G13" i="37"/>
  <c r="F15" i="19"/>
  <c r="F16" i="23"/>
  <c r="F21" i="23"/>
  <c r="G34" i="23"/>
  <c r="G18" i="24"/>
  <c r="J25" i="26"/>
  <c r="F20" i="36"/>
  <c r="A13" i="29"/>
  <c r="E34" i="1"/>
  <c r="T24" i="38"/>
  <c r="T24" i="32"/>
  <c r="T30" i="36"/>
  <c r="S23" i="28"/>
  <c r="T31" i="31"/>
  <c r="S28" i="15"/>
  <c r="S24" i="27"/>
  <c r="S25" i="29"/>
  <c r="S25" i="26"/>
  <c r="K30" i="30"/>
  <c r="F10" i="36"/>
  <c r="D3" i="1"/>
  <c r="F10" i="3"/>
  <c r="A2" i="4"/>
  <c r="C5" i="1"/>
  <c r="F4" i="5"/>
  <c r="A7" i="5"/>
  <c r="D6" i="1"/>
  <c r="F9" i="5"/>
  <c r="A22" i="5"/>
  <c r="F6" i="1"/>
  <c r="G32" i="5"/>
  <c r="G32" i="6"/>
  <c r="F17" i="31"/>
  <c r="F26" i="18"/>
  <c r="F13" i="8"/>
  <c r="J19" i="8"/>
  <c r="G24" i="38"/>
  <c r="G30" i="36"/>
  <c r="G24" i="32"/>
  <c r="G31" i="31"/>
  <c r="G23" i="28"/>
  <c r="G25" i="29"/>
  <c r="G24" i="27"/>
  <c r="G28" i="15"/>
  <c r="G28" i="30"/>
  <c r="G25" i="26"/>
  <c r="I26" i="8"/>
  <c r="F4" i="39"/>
  <c r="F4" i="37"/>
  <c r="F32" i="9"/>
  <c r="A5" i="12"/>
  <c r="D14" i="1"/>
  <c r="F17" i="24"/>
  <c r="F19" i="24"/>
  <c r="F25" i="23"/>
  <c r="A22" i="12"/>
  <c r="F14" i="1"/>
  <c r="G24" i="12"/>
  <c r="F29" i="12"/>
  <c r="K30" i="12"/>
  <c r="F33" i="12"/>
  <c r="F9" i="13"/>
  <c r="I18" i="40"/>
  <c r="I18" i="38"/>
  <c r="I22" i="36"/>
  <c r="I22" i="31"/>
  <c r="I20" i="30"/>
  <c r="I16" i="32"/>
  <c r="I14" i="28"/>
  <c r="I18" i="24"/>
  <c r="I24" i="23"/>
  <c r="F20" i="13"/>
  <c r="G25" i="13"/>
  <c r="K27" i="13"/>
  <c r="I22" i="14"/>
  <c r="F9" i="15"/>
  <c r="K24" i="38"/>
  <c r="K24" i="32"/>
  <c r="K31" i="31"/>
  <c r="K30" i="36"/>
  <c r="K23" i="28"/>
  <c r="K28" i="30"/>
  <c r="K24" i="27"/>
  <c r="K25" i="29"/>
  <c r="K25" i="26"/>
  <c r="J28" i="15"/>
  <c r="I22" i="23"/>
  <c r="H20" i="14"/>
  <c r="H26" i="17"/>
  <c r="I27" i="18"/>
  <c r="F8" i="22"/>
  <c r="F14" i="22"/>
  <c r="A7" i="23"/>
  <c r="D26" i="1"/>
  <c r="F10" i="23"/>
  <c r="A18" i="23"/>
  <c r="E26" i="1"/>
  <c r="K24" i="23"/>
  <c r="H34" i="23"/>
  <c r="K18" i="24"/>
  <c r="I26" i="32"/>
  <c r="I30" i="30"/>
  <c r="I26" i="28"/>
  <c r="I32" i="36"/>
  <c r="K25" i="25"/>
  <c r="F28" i="38"/>
  <c r="A28" i="25"/>
  <c r="G29" i="1"/>
  <c r="A20" i="27"/>
  <c r="F31" i="1"/>
  <c r="G23" i="25"/>
  <c r="G23" i="26"/>
  <c r="K14" i="28"/>
  <c r="F33" i="28"/>
  <c r="H9" i="33"/>
  <c r="H16" i="36"/>
  <c r="G11" i="30"/>
  <c r="G9" i="29"/>
  <c r="A19" i="32"/>
  <c r="F37" i="1"/>
  <c r="F23" i="40"/>
  <c r="F26" i="37"/>
  <c r="F20" i="39"/>
  <c r="F21" i="35"/>
  <c r="F27" i="34"/>
  <c r="H11" i="34"/>
  <c r="H7" i="35"/>
  <c r="G32" i="2"/>
  <c r="D4" i="1"/>
  <c r="F17" i="40"/>
  <c r="F19" i="37"/>
  <c r="F36" i="3"/>
  <c r="F25" i="4"/>
  <c r="G21" i="40"/>
  <c r="G22" i="37"/>
  <c r="F25" i="5"/>
  <c r="H8" i="40"/>
  <c r="H9" i="37"/>
  <c r="A15" i="6"/>
  <c r="E7" i="1"/>
  <c r="F29" i="6"/>
  <c r="F18" i="40"/>
  <c r="F18" i="38"/>
  <c r="F22" i="36"/>
  <c r="F16" i="32"/>
  <c r="F14" i="28"/>
  <c r="F18" i="24"/>
  <c r="F24" i="23"/>
  <c r="F22" i="14"/>
  <c r="F22" i="31"/>
  <c r="F20" i="30"/>
  <c r="F9" i="38"/>
  <c r="F8" i="34"/>
  <c r="F26" i="8"/>
  <c r="F3" i="9"/>
  <c r="F24" i="9"/>
  <c r="G32" i="9"/>
  <c r="F8" i="12"/>
  <c r="F15" i="12"/>
  <c r="H18" i="38"/>
  <c r="H16" i="32"/>
  <c r="H14" i="28"/>
  <c r="H18" i="40"/>
  <c r="H22" i="36"/>
  <c r="H27" i="18"/>
  <c r="H22" i="31"/>
  <c r="H20" i="30"/>
  <c r="H18" i="24"/>
  <c r="F20" i="12"/>
  <c r="H24" i="12"/>
  <c r="F39" i="31"/>
  <c r="F40" i="14"/>
  <c r="F44" i="23"/>
  <c r="F19" i="13"/>
  <c r="J19" i="13"/>
  <c r="H25" i="13"/>
  <c r="F3" i="14"/>
  <c r="F20" i="14"/>
  <c r="J18" i="40"/>
  <c r="J16" i="32"/>
  <c r="J14" i="28"/>
  <c r="J18" i="38"/>
  <c r="J22" i="31"/>
  <c r="J20" i="30"/>
  <c r="J18" i="24"/>
  <c r="J24" i="23"/>
  <c r="J22" i="36"/>
  <c r="F35" i="14"/>
  <c r="F39" i="14"/>
  <c r="F4" i="15"/>
  <c r="F28" i="15"/>
  <c r="G32" i="16"/>
  <c r="A2" i="17"/>
  <c r="C19" i="1"/>
  <c r="A13" i="17"/>
  <c r="E19" i="1"/>
  <c r="F16" i="17"/>
  <c r="A20" i="17"/>
  <c r="F19" i="1"/>
  <c r="F29" i="16"/>
  <c r="K26" i="17"/>
  <c r="J27" i="18"/>
  <c r="H32" i="22"/>
  <c r="G34" i="19"/>
  <c r="A6" i="22"/>
  <c r="D25" i="1"/>
  <c r="A23" i="22"/>
  <c r="F25" i="1"/>
  <c r="G19" i="24"/>
  <c r="H17" i="24"/>
  <c r="K34" i="23"/>
  <c r="A38" i="23"/>
  <c r="G26" i="1"/>
  <c r="G7" i="31"/>
  <c r="A6" i="24"/>
  <c r="D27" i="1"/>
  <c r="A22" i="25"/>
  <c r="F29" i="1"/>
  <c r="K26" i="28"/>
  <c r="K16" i="32"/>
  <c r="G12" i="27"/>
  <c r="Q24" i="38"/>
  <c r="Q30" i="36"/>
  <c r="Q23" i="28"/>
  <c r="Q24" i="32"/>
  <c r="Q31" i="31"/>
  <c r="N18" i="40"/>
  <c r="N22" i="36"/>
  <c r="N18" i="38"/>
  <c r="N16" i="32"/>
  <c r="M14" i="28"/>
  <c r="J32" i="36"/>
  <c r="J30" i="30"/>
  <c r="N20" i="30"/>
  <c r="K32" i="36"/>
  <c r="K26" i="32"/>
  <c r="J26" i="28"/>
  <c r="N22" i="31"/>
  <c r="P31" i="31"/>
  <c r="G39" i="31"/>
  <c r="Q18" i="40"/>
  <c r="Q18" i="38"/>
  <c r="P14" i="28"/>
  <c r="Q22" i="36"/>
  <c r="R18" i="40"/>
  <c r="Q22" i="31"/>
  <c r="F17" i="29"/>
  <c r="Q20" i="30"/>
  <c r="L24" i="38"/>
  <c r="L30" i="36"/>
  <c r="L28" i="30"/>
  <c r="L25" i="29"/>
  <c r="L24" i="27"/>
  <c r="F9" i="40"/>
  <c r="F11" i="37"/>
  <c r="M23" i="28"/>
  <c r="M24" i="38"/>
  <c r="M24" i="32"/>
  <c r="M31" i="31"/>
  <c r="F11" i="40"/>
  <c r="F13" i="37"/>
  <c r="F34" i="33"/>
  <c r="F33" i="34"/>
  <c r="H22" i="23"/>
  <c r="L18" i="38"/>
  <c r="L18" i="40"/>
  <c r="L16" i="32"/>
  <c r="L14" i="28"/>
  <c r="L22" i="36"/>
  <c r="N30" i="36"/>
  <c r="N28" i="30"/>
  <c r="N25" i="29"/>
  <c r="N24" i="27"/>
  <c r="N24" i="38"/>
  <c r="M34" i="23"/>
  <c r="H26" i="32"/>
  <c r="H32" i="36"/>
  <c r="H26" i="28"/>
  <c r="H30" i="30"/>
  <c r="M18" i="40"/>
  <c r="M22" i="31"/>
  <c r="M22" i="36"/>
  <c r="M18" i="38"/>
  <c r="M20" i="30"/>
  <c r="O24" i="38"/>
  <c r="O24" i="32"/>
  <c r="O31" i="31"/>
  <c r="O30" i="36"/>
  <c r="O23" i="28"/>
  <c r="M25" i="25"/>
  <c r="L25" i="26"/>
  <c r="P25" i="26"/>
  <c r="F9" i="36"/>
  <c r="A5" i="29"/>
  <c r="D34" i="1"/>
  <c r="A20" i="29"/>
  <c r="F34" i="1"/>
  <c r="S24" i="38"/>
  <c r="S24" i="32"/>
  <c r="S31" i="31"/>
  <c r="R24" i="27"/>
  <c r="M25" i="29"/>
  <c r="Q28" i="30"/>
  <c r="A5" i="31"/>
  <c r="D36" i="1"/>
  <c r="P22" i="31"/>
  <c r="A25" i="31"/>
  <c r="F36" i="1"/>
  <c r="J26" i="32"/>
  <c r="G23" i="40"/>
  <c r="G21" i="35"/>
  <c r="G20" i="39"/>
  <c r="G26" i="37"/>
  <c r="F26" i="33"/>
  <c r="S30" i="36"/>
  <c r="K28" i="15"/>
  <c r="N34" i="23"/>
  <c r="H30" i="24"/>
  <c r="N25" i="25"/>
  <c r="P24" i="38"/>
  <c r="P30" i="36"/>
  <c r="P28" i="30"/>
  <c r="P25" i="29"/>
  <c r="P24" i="27"/>
  <c r="M25" i="26"/>
  <c r="M24" i="27"/>
  <c r="L23" i="28"/>
  <c r="O25" i="29"/>
  <c r="H31" i="29"/>
  <c r="P20" i="30"/>
  <c r="S28" i="30"/>
  <c r="L31" i="31"/>
  <c r="A13" i="32"/>
  <c r="E37" i="1"/>
  <c r="I16" i="36"/>
  <c r="I7" i="35"/>
  <c r="H9" i="32"/>
  <c r="I11" i="34"/>
  <c r="O18" i="38"/>
  <c r="O18" i="40"/>
  <c r="O22" i="36"/>
  <c r="O22" i="31"/>
  <c r="F9" i="32"/>
  <c r="F9" i="33"/>
  <c r="A20" i="33"/>
  <c r="F38" i="1"/>
  <c r="J7" i="35"/>
  <c r="H20" i="39"/>
  <c r="H23" i="40"/>
  <c r="F16" i="36"/>
  <c r="H27" i="40"/>
  <c r="U24" i="38"/>
  <c r="F7" i="35"/>
  <c r="G16" i="36"/>
  <c r="V24" i="38"/>
  <c r="G16" i="40"/>
  <c r="I9" i="29"/>
  <c r="R25" i="29"/>
  <c r="G31" i="29"/>
  <c r="I11" i="30"/>
  <c r="R28" i="30"/>
  <c r="P16" i="32"/>
  <c r="A29" i="33"/>
  <c r="G38" i="1"/>
  <c r="G11" i="34"/>
  <c r="H26" i="37"/>
  <c r="I20" i="39"/>
  <c r="C3" i="1" l="1"/>
</calcChain>
</file>

<file path=xl/sharedStrings.xml><?xml version="1.0" encoding="utf-8"?>
<sst xmlns="http://schemas.openxmlformats.org/spreadsheetml/2006/main" count="3488" uniqueCount="1260">
  <si>
    <t>Resultado da Avaliação</t>
  </si>
  <si>
    <t>Entrega</t>
  </si>
  <si>
    <t>Planejamento</t>
  </si>
  <si>
    <t>Definição</t>
  </si>
  <si>
    <t>Gestão</t>
  </si>
  <si>
    <t>Otimização</t>
  </si>
  <si>
    <t>Aprendizagem: Processos que impactam diretamente os aspectos pedagógicos do ensino híbrido</t>
  </si>
  <si>
    <t>Campus:</t>
  </si>
  <si>
    <t>Respondente:</t>
  </si>
  <si>
    <t>Instruções</t>
  </si>
  <si>
    <t>Insira os dados para cada um dos processos em sua própria aba.</t>
  </si>
  <si>
    <t>As avaliações são automaticamente resumidas nesta página.</t>
  </si>
  <si>
    <t>Referências cruzadas para avaliações de práticas individuais são mostradas do lado esquerdo de cada aba.</t>
  </si>
  <si>
    <t>Aviso</t>
  </si>
  <si>
    <t>Desenvolvimento: Processos que envolvem a criação e manutenção de recursos didáticos para apoio ao ensino híbrido.</t>
  </si>
  <si>
    <t>Não remova linhas ou colunas no corpo desta planilha</t>
  </si>
  <si>
    <t>Você poderá danificar as formulas e resultados não previstos poderão ocorrer.</t>
  </si>
  <si>
    <t>Suporte: Processos que envolvam a usabilidade e desempenho técnico do ambiente de apoio ao ensino híbrido.</t>
  </si>
  <si>
    <t>Qualidade: Processos em torno da avaliação e controle de qualidade do ensino híbrido através de todo o seu ciclo de vida.</t>
  </si>
  <si>
    <t>Organizacional: Processos associados ao planejamento e ao gerenciamento institucional do ensino híbrido.</t>
  </si>
  <si>
    <t>Relacionamento: Processos que envolvem a criação e manutenção de uma comunidade de aprendizado para apoiar o ensino híbrido.</t>
  </si>
  <si>
    <t>Legenda:</t>
  </si>
  <si>
    <t>0 - (...) Não foi Avaliada</t>
  </si>
  <si>
    <t>1 - Não Adequada                     [0 a 15%[</t>
  </si>
  <si>
    <t>2 - Parcialmente Adequada   [15 a 50%[</t>
  </si>
  <si>
    <t>3 - Largamente Adequada      [50 a 85%[</t>
  </si>
  <si>
    <t>4 - Totalmente Adequada      [85 a 100%]</t>
  </si>
  <si>
    <t>A1</t>
  </si>
  <si>
    <t xml:space="preserve">Objetivos de aprendizagem orientam o design e desenvolvimento dos cursos. </t>
  </si>
  <si>
    <t>Avaliação</t>
  </si>
  <si>
    <t>1 - Entrega</t>
  </si>
  <si>
    <t xml:space="preserve">Notas </t>
  </si>
  <si>
    <t>Referências Cruzadas</t>
  </si>
  <si>
    <t>...</t>
  </si>
  <si>
    <t>A documentação do curso inclui uma declaração clara dos objetivos de aprendizagem.</t>
  </si>
  <si>
    <t xml:space="preserve">Os objetivos de aprendizado são explícitos nas atividades de aprendizado e avaliação, usando uma linguagem clara. </t>
  </si>
  <si>
    <t xml:space="preserve">Ver também A8(1), D3(1) e O7(1) </t>
  </si>
  <si>
    <t>Os objetivos da aprendizagem estão ligados explicitamente a programas mais amplos ou objetivos institucionais.</t>
  </si>
  <si>
    <t>Os objetivos de aprendizagem visam o alcance de domínios cognitivos que vão além dos níveis básicos da Taxonomia de Bloom.</t>
  </si>
  <si>
    <t>As expectativas de carga de trabalho do curso e as tarefas de avaliação são consistentes com os objetivos de aprendizagem do curso.</t>
  </si>
  <si>
    <t>2 - Planejamento</t>
  </si>
  <si>
    <t>Os modelos de documentação de curso exigem informações claras dos objetivos de aprendizagem.</t>
  </si>
  <si>
    <t xml:space="preserve">Os objetivos de aprendizagem orientam o design do ensino híbrido e as decisões de desenvolvimento referentes a conteúdo e atividades. </t>
  </si>
  <si>
    <t xml:space="preserve">Ver também: D3 (2) </t>
  </si>
  <si>
    <t xml:space="preserve">Os objetivos de aprendizagem orientam o design do ensino híbrido e as decisões de desenvolvimento em relação à tecnologia e à pedagogia. </t>
  </si>
  <si>
    <t xml:space="preserve">Ver também: D3(2), O6(2) e O7(2) </t>
  </si>
  <si>
    <t>As revisões institucionais monitoram as ligações entre os objetivos de aprendizagem do curso e os objetivos dos programas mais amplos ou objetivos institucionais.</t>
  </si>
  <si>
    <t>As revisões institucionais são orientadas pelos objetivos de aprendizado do curso ao avaliar a estrutura, o design e o conteúdo do curso.</t>
  </si>
  <si>
    <t>O design e desenvolvimento de módulos, cursos e programas de ensino híbrido são baseados em pesquisas de objetivos de aprendizagem eficazes e atividades associadas à metodologia.</t>
  </si>
  <si>
    <t>O design e desenvolvimento, de módulos, cursos e programas de ensino híbrido vinculam formalmente os objetivos de aprendizado aos planos estratégicos e operacionais institucionais.</t>
  </si>
  <si>
    <t xml:space="preserve">A equipe recebe assistência quando envolvida no design e desenvolvimento de módulos, cursos e programas de ensino híbrido. </t>
  </si>
  <si>
    <t>Ver também: A7(2)</t>
  </si>
  <si>
    <t>3 - Definição</t>
  </si>
  <si>
    <t>As políticas institucionais requerem que uma declaração formal e consistente dos objetivos de aprendizagem seja parte de toda a documentação do curso fornecida aos alunos.</t>
  </si>
  <si>
    <t>A equipe de professores recebe suporte (incluindo treinamento, diretrizes e exemplos) para o desenvolvimento de objetivos de aprendizado que abordam toda a gama de resultados cognitivos apropriados à disciplina e abordagem pedagógica adequada.</t>
  </si>
  <si>
    <t xml:space="preserve">A equipe de professores recebe suporte (incluindo treinamento, diretrizes e exemplos) sobre o uso de objetivos de aprendizado para orientar o design e desenvolvimento de módulos, cursos e programas de ensino híbrido. </t>
  </si>
  <si>
    <t>Ver também: A6 (3)</t>
  </si>
  <si>
    <t>A equipe de professores recebe suporte (incluindo treinamento, diretrizes e exemplos) para avaliar o alcance dos objetivos de aprendizagem.</t>
  </si>
  <si>
    <t>As políticas institucionais para o ensino híbrido são orientadas pelos objetivos institucionais de aprendizagem para os alunos.</t>
  </si>
  <si>
    <t>A equipe recebe uma base de pesquisa sobre objetivos de aprendizagem e atividades para serem usadas no ensino híbrido.</t>
  </si>
  <si>
    <t>4 - Gestão</t>
  </si>
  <si>
    <t>O cumprimento das políticas, normas e diretrizes que regem a incorporação de objetivos de aprendizagem no design e desenvolvimento de módulos, cursos e programas de ensino híbrido é monitorado regularmente.</t>
  </si>
  <si>
    <t>Uma variedade de métricas qualitativas e quantitativas é usada para avaliar o desempenho dos alunos em relação aos objetivos de aprendizagem do curso.</t>
  </si>
  <si>
    <t>Objetivos de aprendizagem do curso são regularmente monitorados para garantir que eles abordam todos os domínios cognitivos da Taxonomia de Bloom.</t>
  </si>
  <si>
    <t>Objetivos de aprendizagem do curso são regularmente monitorados para garantir que eles sejam eficazes.</t>
  </si>
  <si>
    <t xml:space="preserve">O design e desenvolvimento de módulos, cursos e programas de ensino híbrido estão sujeitos a revisões formais de garantia de qualidade nos principais marcos. </t>
  </si>
  <si>
    <t>Ver também: A7(4), A8(4), D1(4), D2(4),  D4(4), D5(4), D6(4), S5(4), Q1(4), Q2(4), Q3(4), O1(4), O2(4), O3(4), O4(4), O5(4), O9(4) e R2 (4)</t>
  </si>
  <si>
    <t>Os custos e benefícios da entrega dos objetivos de aprendizagem do curso são monitorados regularmente.</t>
  </si>
  <si>
    <t xml:space="preserve">Feedback é recolhido regularmente dos alunos sobre a eficácia das atividades do ensino híbrido. </t>
  </si>
  <si>
    <t>Ver também: A7(4)</t>
  </si>
  <si>
    <t xml:space="preserve">Feedback é recolhido regularmente da equipe sobre a eficácia das atividades do ensino híbrido. </t>
  </si>
  <si>
    <t>5 - Otimização</t>
  </si>
  <si>
    <t>Informações sobre o desempenho dos alunos quanto aos objetivos de aprendizagem orientam o design e desenvolvimento de módulos, cursos e programas de ensino híbrido.</t>
  </si>
  <si>
    <t>Os objetivos institucionais de aprendizado são guiados pelos planos estratégicos de ensino e aprendizagem institucionais.</t>
  </si>
  <si>
    <t>Obs</t>
  </si>
  <si>
    <r>
      <t xml:space="preserve">Práticas Prióritárias estão em </t>
    </r>
    <r>
      <rPr>
        <b/>
        <sz val="10"/>
        <color rgb="FF000000"/>
        <rFont val="Arial"/>
        <family val="2"/>
      </rPr>
      <t>NEGRITO</t>
    </r>
    <r>
      <rPr>
        <sz val="10"/>
        <color rgb="FF000000"/>
        <rFont val="Arial"/>
        <family val="2"/>
      </rPr>
      <t xml:space="preserve"> e têm mais peso na avaliação</t>
    </r>
  </si>
  <si>
    <t>A2</t>
  </si>
  <si>
    <t xml:space="preserve">São fornecidos aos alunos mecanismos para interação com professores e outros alunos. </t>
  </si>
  <si>
    <t xml:space="preserve">Os cursos oferecem uma variedade de mecanismos para interação entre equipe de cursos e alunos. </t>
  </si>
  <si>
    <t xml:space="preserve">Ver também R1 (1) </t>
  </si>
  <si>
    <t>Os alunos recebem endereços de e-mail da equipe de curso.</t>
  </si>
  <si>
    <t xml:space="preserve">Os alunos recebem suporte técnico para todos os canais de comunicação em uso. </t>
  </si>
  <si>
    <t xml:space="preserve">Ver também: R1 (4) e R4 (4) </t>
  </si>
  <si>
    <t xml:space="preserve">A documentação dos cursos descrevem usos apropriados de diferentes canais de comunicação. </t>
  </si>
  <si>
    <t xml:space="preserve">Ver também: A4 (1), R1 (1) e R4 (1) </t>
  </si>
  <si>
    <t>Os alunos recebem documentação do curso descrevendo como diferentes canais de comunicação apoiarão seu aprendizado.</t>
  </si>
  <si>
    <t xml:space="preserve">O design e desenvolvimento de módulos, cursos e programas de ensino híbrido incluem um projeto de interação estruturado que incorpora uma variedade de canais de comunicação. </t>
  </si>
  <si>
    <t xml:space="preserve">Ver também: A4(2), A5(2), R1 (2) e R4 (2) </t>
  </si>
  <si>
    <t xml:space="preserve">As atividades dos cursos exigem o uso dos canais de comunicação diversos. </t>
  </si>
  <si>
    <t>Ver também: A4 (2)</t>
  </si>
  <si>
    <t xml:space="preserve">A documentação do curso descreve o uso apropriado de diferentes canais de comunicação. </t>
  </si>
  <si>
    <t xml:space="preserve">Ver também: A4(1), R1 (2) e R4 (2) </t>
  </si>
  <si>
    <t>Os planos de entrega do curso incluem monitoramento regular dos canais de comunicação.</t>
  </si>
  <si>
    <t>O design e desenvolvimento de módulos, cursos e programas de ensino híbrido são guiados por uma base de evidências pesquisadas de exemplos eficazes de comunicação e interação em cursos híbridos.</t>
  </si>
  <si>
    <t>Revisões institucionais monitoram a eficácia dos projetos de interação e canais de comunicação.</t>
  </si>
  <si>
    <t>As políticas institucionais definem requisitos para a capacidade de resposta da equipe à comunicação do aluno.</t>
  </si>
  <si>
    <t>Políticas institucionais definem requisitos para que a equipe de curso apoie o envolvimento do aluno por meio de diferentes tipos de interação.</t>
  </si>
  <si>
    <t>A equipe de professores recebe suporte (incluindo treinamento, diretrizes e exemplos) sobre formas eficazes de usar os canais de comunicação para apoiar o aprendizado dos alunos.</t>
  </si>
  <si>
    <t>Canais de comunicação padrão são fornecidos em todos os cursos.</t>
  </si>
  <si>
    <t xml:space="preserve">Políticas institucionais definem requisitos para o uso adequado de canais de comunicação. </t>
  </si>
  <si>
    <t xml:space="preserve">Ver também: A4(3), R1 (3) e R4 (3) </t>
  </si>
  <si>
    <t>A equipe de curso recebe uma base de evidências pesquisadas de atividades eficazes de comunicação e interação.</t>
  </si>
  <si>
    <t xml:space="preserve">O uso de canais de comunicação pelos alunos e equipe é monitorado regularmente. </t>
  </si>
  <si>
    <t xml:space="preserve">Ver também: A4 (4), R1 (4) e R4 (4) </t>
  </si>
  <si>
    <r>
      <t>Feedback</t>
    </r>
    <r>
      <rPr>
        <b/>
        <sz val="10"/>
        <color rgb="FF000000"/>
        <rFont val="Arial"/>
        <family val="2"/>
      </rPr>
      <t xml:space="preserve"> é coletado regularmente dos alunos sobre a eficácia do uso dos diferentes canais de comunicação. </t>
    </r>
  </si>
  <si>
    <t xml:space="preserve">Ver também A4 (4) e R1 (4) </t>
  </si>
  <si>
    <r>
      <t xml:space="preserve">Feedback </t>
    </r>
    <r>
      <rPr>
        <b/>
        <sz val="10"/>
        <color rgb="FF000000"/>
        <rFont val="Arial"/>
        <family val="2"/>
      </rPr>
      <t xml:space="preserve">é coletado regularmente da equipe de curso sobre a eficácia do uso dos diferentes canais de comunicação. </t>
    </r>
  </si>
  <si>
    <t xml:space="preserve">Ver também: A4(4) e R1 (4) </t>
  </si>
  <si>
    <t>O impacto do uso de canais de comunicação na aprendizagem dos alunos é monitorado regularmente.</t>
  </si>
  <si>
    <t xml:space="preserve">Os custos e benefícios financeiros dos canais de comunicação são monitorados regularmente. </t>
  </si>
  <si>
    <t xml:space="preserve">Ver também: A4 (4) e R1 (4) </t>
  </si>
  <si>
    <t>Informações sobre interação entre alunos e professores orientam a escolha de recursos dos canais de comunicação.</t>
  </si>
  <si>
    <t>Ver também: A4 (5) e A5 (5)</t>
  </si>
  <si>
    <t xml:space="preserve">Informações sobre a interação entre alunos e corpo docente orientam o treinamento e a escolha de recursos. </t>
  </si>
  <si>
    <t>Informações sobre interação entre alunos e corpo docente orientam a reutilização de atividades efetivas de ensino e aprendizagem.</t>
  </si>
  <si>
    <t xml:space="preserve">Informações sobre interação entre alunos e corpo docente orientam o planejamento estratégico do ensino híbrido. </t>
  </si>
  <si>
    <t xml:space="preserve">Ver também: A4(5), A5(5) e R3 (5) </t>
  </si>
  <si>
    <t>A3</t>
  </si>
  <si>
    <t>Os alunos são capacitados para o desenvolvimento de habilidades para trabalhar com recursos digitais.</t>
  </si>
  <si>
    <t>Os alunos recebem descrições explícitas das relações entre componentes e atividades do curso.</t>
  </si>
  <si>
    <t>Os cursos incluem oportunidades para os alunos aprenderem o uso de recursos digitais e pedagógicos.</t>
  </si>
  <si>
    <t>Ver também: O6 (1) e O7 (1)</t>
  </si>
  <si>
    <t>Os alunos recebem suporte e treinamento de habilidades para atuação no ensino híbrido por meio de diversos canais de comunicação.</t>
  </si>
  <si>
    <t>As atividades do curso proporcionam aos alunos oportunidades de feedback consistentes sobre suas habilidades para atuarem no ensino híbrido.</t>
  </si>
  <si>
    <t>A equipe de suporte fornece aos alunos assistência no desenvolvimento de habilidades para atuação no ensino híbrido.</t>
  </si>
  <si>
    <t>As avaliações das capacidades individuais dos alunos para atuarem no ensino híbrido guiam as atividades e o apoio durante o restante do curso.</t>
  </si>
  <si>
    <t xml:space="preserve">As políticas institucionais exigem que as tarefas de avaliação sejam projetadas para apoiar o desenvolvimento incremental das habilidades e capacidades dos alunos para o ensino híbrido. </t>
  </si>
  <si>
    <t>Ver também: A8 (3)</t>
  </si>
  <si>
    <t>A equipe de professores recebe suporte (incluindo treinamento, diretrizes e exemplos) para o desenvolvimento de atividades de aprendizagem que apoiam o desenvolvimento incremental das habilidades dos alunos para o ensino híbrido.</t>
  </si>
  <si>
    <t>A equipe de professores recebe suporte (incluindo treinamento, diretrizes e exemplos) para avaliar as habilidades dos alunos para atuarem no ensino híbrido.</t>
  </si>
  <si>
    <t>Políticas institucionais definem recursos de suporte para ajudarem os alunos a atuarem no ensino híbrido.</t>
  </si>
  <si>
    <t xml:space="preserve">O cumprimento de políticas, normas e diretrizes que regem o uso de atividades de aprendizado que progressivamente desenvolvem as capacidades dos alunos para atuarem no ensino híbrido é monitorado regularmente. </t>
  </si>
  <si>
    <t>Ver também: A8 (4)</t>
  </si>
  <si>
    <r>
      <t xml:space="preserve">Feedback </t>
    </r>
    <r>
      <rPr>
        <b/>
        <sz val="10"/>
        <color rgb="FF000000"/>
        <rFont val="Arial"/>
        <family val="2"/>
      </rPr>
      <t>é coletado regularmente dos alunos sobre a eficácia das instalações de apoio.</t>
    </r>
  </si>
  <si>
    <r>
      <t xml:space="preserve">Feedback </t>
    </r>
    <r>
      <rPr>
        <b/>
        <sz val="10"/>
        <color rgb="FF000000"/>
        <rFont val="Arial"/>
        <family val="2"/>
      </rPr>
      <t>é coletado regularmente da equipe sobre a eficácia das instalações de s apoio.</t>
    </r>
  </si>
  <si>
    <t>As habilidades dos alunos para trabalharem com o ensino híbrido são monitoradas regularmente.</t>
  </si>
  <si>
    <t>O uso das instalações de apoio pelo aluno é monitorado regularmente.</t>
  </si>
  <si>
    <t>O impacto das instalações de apoio nas habilidades dos alunos para trabalharem com o ensino híbrido é monitorado regularmente.</t>
  </si>
  <si>
    <t xml:space="preserve">Os custos e benefícios financeiros das instalações de suporte ao ensino híbrido são monitorados regularmente. </t>
  </si>
  <si>
    <t>Ver também: D1 (4) e S1 (4)</t>
  </si>
  <si>
    <t>As informações sobre o uso de atividades de aprendizado que progressivamente constroem as capacidades dos alunos orientam o design e desenvolvimento de módulos, cursos e programas de ensino híbrido.</t>
  </si>
  <si>
    <t>As informações sobre o uso de atividades de aprendizado que progressivamente constroem as capacidades dos alunos orientam a reutilização de atividades efetivas de ensino e aprendizagem.</t>
  </si>
  <si>
    <t xml:space="preserve">Informações sobre as habilidades dos alunos para trabalharem com o ensino híbrido orientam o planejamento estratégico para o ensino híbrido. </t>
  </si>
  <si>
    <t>Ver também: A8 (5)</t>
  </si>
  <si>
    <t>As informações sobre o uso de atividades de aprendizado que progressivamente constroem as capacidades dos alunos guiam a alocação de recursos para o suporte ao ensino híbrido.</t>
  </si>
  <si>
    <t>A4</t>
  </si>
  <si>
    <t>O tempo de comunicação entre a equipe de curso e os alunos é adequado.</t>
  </si>
  <si>
    <t>A documentação dos cursos fornecem os tempos de resposta esperados pelos alunos ao usarem os canais de comunicação.</t>
  </si>
  <si>
    <t xml:space="preserve">Ver também: A2 (2), R1 (1) e R4 (1) </t>
  </si>
  <si>
    <t>A documentação dos cursos descrevem os tipos de respostas que a equipe de professores fornecerá através de diferentes canais de comunicação.</t>
  </si>
  <si>
    <t xml:space="preserve">Canais de comunicação são monitorados para garantir uma resposta oportuna aos alunos. </t>
  </si>
  <si>
    <t xml:space="preserve">Ver também: R4 (2) </t>
  </si>
  <si>
    <t xml:space="preserve">Ver também: A2 (2), A5 (2), R1 (2) e R4 (2) </t>
  </si>
  <si>
    <t>As tarefas de avaliação estão explicitamente conectadas aos canais de comunicação.</t>
  </si>
  <si>
    <t>A documentação do curso prevê "carga horária de trabalho virtual” para o corpo docente.</t>
  </si>
  <si>
    <t xml:space="preserve">As atividades do curso exigem o uso dos canais de comunicação diversos. </t>
  </si>
  <si>
    <t>Ver também: A2 (2)</t>
  </si>
  <si>
    <t>As políticas institucionais definem expectativas para as respostas da equipe às comunicações dos alunos.</t>
  </si>
  <si>
    <t xml:space="preserve">A equipe de professores recebe suporte (incluindo treinamento, orientações e exemplos) sobre o uso de canais de comunicação para se envolver na comunicação efetiva e oportuna com os alunos. </t>
  </si>
  <si>
    <t xml:space="preserve">Ver também: R1 (3), R3 (3) e R4 (3) </t>
  </si>
  <si>
    <t xml:space="preserve">Os alunos recebem suporte (incluindo treinamento, diretrizes e exemplos) para ajudá-los a fazer uso efetivo do feedback da equipe em seu aprendizado. </t>
  </si>
  <si>
    <t>Ver também: A5 (3), A8 (3) e Q1(3)</t>
  </si>
  <si>
    <t xml:space="preserve">Ver também: A2(3), R1 (3) e R4 (3) </t>
  </si>
  <si>
    <t>Políticas institucionais definem requisitos para proteger a privacidade da informação digital.</t>
  </si>
  <si>
    <t>Políticas institucionais definem requisitos para o cumprimento de leis e contratos de propriedade intelectual.</t>
  </si>
  <si>
    <t xml:space="preserve">Ver também: A2 (4), R1 (4) e R4 (4) </t>
  </si>
  <si>
    <t xml:space="preserve">Feedback é coletado regularmente dos alunos sobre a eficácia do uso dos diferentes canais de comunicação. </t>
  </si>
  <si>
    <t xml:space="preserve">Ver também A2 (4) e R1 (4) </t>
  </si>
  <si>
    <t xml:space="preserve">Ver também: A2(4) e R1 (4) </t>
  </si>
  <si>
    <t xml:space="preserve">Ver também: A2 (4) e R1 (4) </t>
  </si>
  <si>
    <t xml:space="preserve">Informações sobre a interação entre alunos e corpo docente orientam o treinamento e o apoio a recursos. </t>
  </si>
  <si>
    <t>Ver também: A2 (5) e A5 (5)</t>
  </si>
  <si>
    <t xml:space="preserve">Informações sobre interação entre alunos e corpo docente são utilizadas para identificar estratégias efetivas de comunicação a serem reutilizadas. </t>
  </si>
  <si>
    <t xml:space="preserve">Ver também: A5 (5), R1 (5), R3 (5) e R4 (5) </t>
  </si>
  <si>
    <t xml:space="preserve">Informações sobre interação entre alunos e professores orientam o planejamento e escolha de recursos de canais de comunicação. </t>
  </si>
  <si>
    <t xml:space="preserve">Informações sobre interação entre alunos e corpo docente orientam o planejamento estratégico para o ensino híbrido. </t>
  </si>
  <si>
    <t xml:space="preserve">Ver também: A2 (5), A5 (5) e R3 (5) </t>
  </si>
  <si>
    <t>A5</t>
  </si>
  <si>
    <t xml:space="preserve">Os alunos recebem feedback sobre seu desempenho nos cursos. </t>
  </si>
  <si>
    <t>Os alunos recebem feedback além das notas atribuídas para o trabalho avaliado.</t>
  </si>
  <si>
    <t>Os alunos recebem feedbacks motivacionais.</t>
  </si>
  <si>
    <t>Os alunos recebem feedbacks que reforçam o aprendizado.</t>
  </si>
  <si>
    <t>Os alunos recebem feedbacks que corrigem erros e fornecem informações contextualizadas.</t>
  </si>
  <si>
    <t>Uma variedade de canais de comunicação é usada para fornecer feedbacks aprofundados e contextualizados.</t>
  </si>
  <si>
    <t xml:space="preserve">Ver também: A2 (2), A4 (2), R1 (2) e R4 (2) </t>
  </si>
  <si>
    <t>Os cursos incluem tarefas de avaliação projetadas com oportunidades estruturadas de feedback e reflexão.</t>
  </si>
  <si>
    <t>Os alunos recebem documentação do curso descrevendo o feedback que podem esperar da equipe.</t>
  </si>
  <si>
    <t>Os alunos recebem as rubricas de avaliação antes de enviar o trabalho para correção.</t>
  </si>
  <si>
    <t xml:space="preserve">As políticas institucionais definem requisitos para a qualidade e o tipo de feedback a ser fornecido aos alunos. </t>
  </si>
  <si>
    <t>Ver também: S3 (3)</t>
  </si>
  <si>
    <t>A equipe de professores recebe suporte (incluindo treinamento, diretrizes e exemplos) sobre como usar o feedback para melhorar o aprendizado dos alunos.</t>
  </si>
  <si>
    <t>Os alunos recebem suporte (incluindo treinamento, diretrizes e exemplos) para ajudá-los a fazer uso efetivo do feedback da equipe em seu aprendizado.</t>
  </si>
  <si>
    <t>Ver também: A4 (3), A8 (3) e E1 (3)</t>
  </si>
  <si>
    <t>A equipe de professores recebe suporte (incluindo treinamento, diretrizes e exemplos) sobre como usar o feedback de avaliação formativa e somativa.</t>
  </si>
  <si>
    <t>Feedback fornecido em resposta ao trabalho do aluno é monitorado regularmente.</t>
  </si>
  <si>
    <t>Feedback é coletado regularmente dos alunos sobre a eficácia do feedback fornecido.</t>
  </si>
  <si>
    <t>Feedback é coletado regularmente da equipe sobre a eficácia dos mecanismos de feedback e apoio ao aluno.</t>
  </si>
  <si>
    <t>Os custos financeiros e os benefícios dos mecanismos de feedback são monitorados regularmente.</t>
  </si>
  <si>
    <t xml:space="preserve">Informações sobre o tipo e a qualidade do feedback e a satisfação do aluno com feedback orientam o treinamento e alocação de recursos. </t>
  </si>
  <si>
    <t>Ver também: A2 (5) e A4 (5)</t>
  </si>
  <si>
    <t xml:space="preserve">Informações sobre tipo e qualidade de feedback e satisfação do aluno com feedback, são usadas para identificar estratégias de feedback eficazes para reutilização. </t>
  </si>
  <si>
    <t>Ver também: A4 (5)</t>
  </si>
  <si>
    <t>Informações sobre tipo e qualidade de feedback e satisfação do aluno com o feedback orientam o design e desenvolvimento de módulos, cursos e programas de ensino híbrido.</t>
  </si>
  <si>
    <t xml:space="preserve">As informações sobre o tipo e a qualidade do feedback e a satisfação do aluno com feedback orientam o recrutamento de recursos dos canais de comunicação. </t>
  </si>
  <si>
    <t xml:space="preserve">Informações sobre o tipo e a qualidade do feedback e a satisfação do aluno com feedback orientam o planejamento estratégico do ensino híbrido. </t>
  </si>
  <si>
    <t xml:space="preserve">Ver também: A2 (5), A4 (5) e R3 (5) </t>
  </si>
  <si>
    <t>A6</t>
  </si>
  <si>
    <t xml:space="preserve">Os alunos recebem suporte para pesquisa e desenvolvimento e habilidades ligadas à alfabetização informacional. </t>
  </si>
  <si>
    <t>Os alunos recebem uma descrição da variedade de fontes de informação disponíveis.</t>
  </si>
  <si>
    <t>Os alunos recebem suporte sobre informações referentes a habilidades de pesquisa.</t>
  </si>
  <si>
    <t>Os alunos recebem informações sobre como acessar o conteúdo do curso.</t>
  </si>
  <si>
    <t>Os alunos recebem listas de pontos de partida para suas próprias atividades de pesquisa e coleta de informações.</t>
  </si>
  <si>
    <t>Os alunos de todos os cursos recebem letramento informacional e oportunidades de desenvolvimento de habilidades de pesquisa.</t>
  </si>
  <si>
    <t>As rubricas de avaliação incluem critérios que refletem a qualidade da pesquisa de alunos e o uso de informações.</t>
  </si>
  <si>
    <t xml:space="preserve">Os alunos recebem informações de contato da equipe designada da biblioteca. </t>
  </si>
  <si>
    <t>Ver também S2 (2)</t>
  </si>
  <si>
    <t xml:space="preserve">Resumos de recursos úteis da biblioteca são fornecidos na documentação do curso ou disciplina. </t>
  </si>
  <si>
    <t xml:space="preserve">O design e desenvolvimento de módulos, cursos e programas de ensino híbrido são guiados por uma base de evidências de pesquisadas. </t>
  </si>
  <si>
    <t>Ver também A7 (2) e D3 (2)</t>
  </si>
  <si>
    <t>A documentação do curso fornece orientação aos alunos sobre questões de propriedade intelectual e plágio.</t>
  </si>
  <si>
    <t xml:space="preserve">A equipe de professores recebe sistemas de detecção de plágio. </t>
  </si>
  <si>
    <t>Ver também L8 (2) e S6 (2)</t>
  </si>
  <si>
    <t>As políticas institucionais definem expectativas para os alunos de pesquisa e letramento informacional.</t>
  </si>
  <si>
    <t>As equipes de ensino recebem suporte (incluindo treinamento, diretrizes e exemplos) sobre o uso das instalações da biblioteca para apoiar a pesquisa de alunos e o desenvolvimento de conhecimentos sobre letramento informacional.</t>
  </si>
  <si>
    <t>Normas de padronização de bibliografia e citações são definidos e fornecidos aos alunos e aos funcionários, juntamente com exemplos e treinamento em seu uso.</t>
  </si>
  <si>
    <t xml:space="preserve">A equipe de professores recebe suporte (incluindo treinamento, diretrizes e exemplos) para orientar o uso das informações pelos alunos para evitar plágio e uso indevido de propriedade intelectual. </t>
  </si>
  <si>
    <t>Ver também A8 (3)</t>
  </si>
  <si>
    <t>Políticas institucionais definem expectativas de que os cursos incluem atividades de pesquisa.</t>
  </si>
  <si>
    <t xml:space="preserve">Políticas institucionais definem como a informação digital é retida e acessada. </t>
  </si>
  <si>
    <t>Ver também D7 (3) e O4 (3)</t>
  </si>
  <si>
    <t>Ver também A1 (3)</t>
  </si>
  <si>
    <t xml:space="preserve">A equipe engajada no design e desenvolvimento de módulos, cursos e programas de ensino híbrido recebe uma base de evidências pesquisadas sobre o ensino híbrido. </t>
  </si>
  <si>
    <t xml:space="preserve">Ver também A7 (3), D1 (3), D2 (3), D3 (3), D7 (3), S5 (3), S6 (3), O1 (3), O3 (3), O4 (3), O5 (3), O9 (3), R2 (3) e R4 (3) </t>
  </si>
  <si>
    <t>A capacidade dos alunos de realizar pesquisas efetivas é monitorada regularmente.</t>
  </si>
  <si>
    <t>Feedback dos alunos, sobre a eficácia dos serviços de letramento informacional e apoio a pesquisa, é recolhido regularmente.</t>
  </si>
  <si>
    <t>Feedback da equipe, sobre a eficácia dos serviços de letramento informacional e apoio a pesquisa, é recolhido regularmente.</t>
  </si>
  <si>
    <t>A capacidade dos alunos de acessar conteúdo digital é monitorada regularmente.</t>
  </si>
  <si>
    <t>O uso de informações digitais pelos alunos é monitorado regularmente.</t>
  </si>
  <si>
    <t>Os custos financeiros e os benefícios dos serviços de letramento informacional e apoio a pesquisa são monitorados regularmente.</t>
  </si>
  <si>
    <t>Informações sobre a possibilidade de os alunos acessarem e avaliarem conteúdo e conduzirem pesquisas orienta o treinamento.</t>
  </si>
  <si>
    <t>Informações sobre a eficácia dos recursos e ferramentas de informação orientam o design e desenvolvimento de módulos, cursos e programas de ensino híbrido.</t>
  </si>
  <si>
    <t>Informações sobre a capacidade dos alunos de usar recursos de informações digitais orientam o treinamento.</t>
  </si>
  <si>
    <t>Informações sobre a eficácia dos recursos e ferramentas de informação orientam o planejamento estratégico dos cursos híbridos.</t>
  </si>
  <si>
    <t>A7</t>
  </si>
  <si>
    <t xml:space="preserve">Atividades e projetos de aprendizagem envolvem ativamente os alunos. </t>
  </si>
  <si>
    <t>As atividades de aprendizado são projetadas para incentivar a análise e o desenvolvimento de habilidades.</t>
  </si>
  <si>
    <t xml:space="preserve">Os alunos têm a oportunidade de descrever e refletir sobre seu próprio aprendizado. </t>
  </si>
  <si>
    <t xml:space="preserve">Ver também R2 (1) </t>
  </si>
  <si>
    <t>Os alunos são capazes de integrar experiências e conhecimentos anteriores nas atividades e tarefas do curso.</t>
  </si>
  <si>
    <t>Os alunos têm oportunidade de realizar tarefas de aprendizagem cooperativa e colaborativa.</t>
  </si>
  <si>
    <t>Ver também R2 (1)</t>
  </si>
  <si>
    <t>As atividades e tarefas de aprendizado são colocadas dentro de um contexto autêntico para o aprendizado do aluno.</t>
  </si>
  <si>
    <t xml:space="preserve">A documentação do curso descreve as pedagogias usadas no curso híbrido. </t>
  </si>
  <si>
    <t>Ver também O7 (2) e R2 (2)</t>
  </si>
  <si>
    <t xml:space="preserve">O design e desenvolvimento de atividades dos cursos híbridos é guiado pela necessidade de criar o envolvimento do aluno. </t>
  </si>
  <si>
    <t>Ver também R2 (2)</t>
  </si>
  <si>
    <t>O design e desenvolvimento de módulos, cursos e programas de ensino híbrido são guiados pela necessidade de construir um contexto autêntico para a aprendizagem dos alunos.</t>
  </si>
  <si>
    <t xml:space="preserve">O design e desenvolvimento de módulos, cursos e programas de ensino híbrido são guiados por uma base de evidências pesquisadas. </t>
  </si>
  <si>
    <t>Ver também A6 (2) e D3 (2)</t>
  </si>
  <si>
    <t>Ver também A1 (2)</t>
  </si>
  <si>
    <t>A equipe de professores recebe suporte (incluindo treinamento, diretrizes e exemplos) para projetar, desenvolver e entregar atividades de aprendizado que envolva ativamente os alunos.</t>
  </si>
  <si>
    <t>As políticas institucionais exigem que os cursos sejam criados para construir e desenvolver o engajamento dos alunos.</t>
  </si>
  <si>
    <t xml:space="preserve">Ver também A6 (3), D1 (3), D2 (3), D3 (3), D7 (3), S5 (3), S6 (3), O1 (3), O3 (3), O4 (3), O5 (3), O9 (3), R2 (3) e R4 (3) </t>
  </si>
  <si>
    <t>O cumprimento das políticas, normas e diretrizes que regem a incorporação de atividades de aprendizagem que envolve ativamente os alunos no design e desenvolvimento de módulos, cursos e programas de ensino híbrido é monitorado regularmente.</t>
  </si>
  <si>
    <t xml:space="preserve">Feedback é coletado regularmente dos alunos sobre a eficácia das atividades de aprendizagem dos cursos híbridos. </t>
  </si>
  <si>
    <t xml:space="preserve">Ver também A1 (4) </t>
  </si>
  <si>
    <t xml:space="preserve">Feedback é coletado regularmente da equipe sobre a eficácia das atividades de aprendizagem dos cursos híbridos. </t>
  </si>
  <si>
    <t>O envolvimento dos alunos é monitorado regularmente.</t>
  </si>
  <si>
    <t>Ver também: A1 (4), A8(4), D1(4), D2(4), D4(4), D5(4), D6(4), S5(4), Q1(4), Q2(4), Q3(4), O1(4), O2(4), O3(4), O4(4), O5(4), O9(4) e R2 (4)</t>
  </si>
  <si>
    <t>Os custos e benefícios financeiros das atividades dos cursos híbridos são monitorados regularmente.</t>
  </si>
  <si>
    <t>Informações sobre o engajamento ativo de alunos com atividades de aprendizagem de cursos orientam o design e desenvolvimento de módulos, cursos e programas de ensino híbrido.</t>
  </si>
  <si>
    <t>O engajamento ativo de alunos como aprendizes orienta o planejamento estratégico referentes aos dos cursos híbridos.</t>
  </si>
  <si>
    <t>A8</t>
  </si>
  <si>
    <t xml:space="preserve">Avaliação é projetada para facilitar a construção progressivamente das competências dos alunos. </t>
  </si>
  <si>
    <t xml:space="preserve">As avaliações são descritas em termos de objetivos e requisitos do curso e do programa. </t>
  </si>
  <si>
    <t xml:space="preserve">Ver também A1 (1), D3 (1) e O7 (1) </t>
  </si>
  <si>
    <t xml:space="preserve">Os alunos têm a oportunidade de discutir as tarefas de avaliação entre si e com os professores antes de realizá-las. </t>
  </si>
  <si>
    <t xml:space="preserve">Ver também R1 (1) e R3 (1) </t>
  </si>
  <si>
    <t>Os alunos têm a oportunidade de praticar tarefas de avaliação antes de realizar o trabalho marcado.</t>
  </si>
  <si>
    <t>Os alunos recebem feedback oportuno durante o desenvolvimento de trabalhos avaliativos.</t>
  </si>
  <si>
    <t>Uma gama de formatos de avaliações é usada nos cursos híbridos.</t>
  </si>
  <si>
    <t xml:space="preserve">A documentação do curso fornece aos alunos uma descrição do programa de avaliação e a relação entre as tarefas de avaliação individual e outras atividades de aprendizagem. </t>
  </si>
  <si>
    <t>Ver também R3 (3)</t>
  </si>
  <si>
    <t>O programa de avaliação é projetado para fazer uso efetivo e consistente de tecnologias usadas em outras atividades do curso.</t>
  </si>
  <si>
    <t>O programa de avaliação é projetado para desenvolver as habilidades e a experiência dos alunos em trabalhos anteriores.</t>
  </si>
  <si>
    <t>Existe uma relação explícita entre as avaliações individuais e outras atividades planejadas.</t>
  </si>
  <si>
    <t>O design e desenvolvimento de módulos, cursos e programas de ensino híbrido são guiados por uma base de evidências pesquisadas sobre avaliações realizadas em cursos híbridos.</t>
  </si>
  <si>
    <t>As tarefas de avaliação fornecem orientação para os alunos sobre questões de propriedade intelectual e plágio.</t>
  </si>
  <si>
    <t>A equipe de professores recebe sistemas de detecção de plágio.</t>
  </si>
  <si>
    <t>As políticas institucionais exigem que os programas de avaliação dos cursos híbridos ofereçam tempo suficiente para o feedback dos alunos e da reflexão.</t>
  </si>
  <si>
    <t>A equipe de professores recebe suporte (incluindo treinamento, diretrizes e exemplos) para elaborar programas de avaliação eficazes.</t>
  </si>
  <si>
    <t xml:space="preserve">A equipe de professores recebe suporte (incluindo treinamento, diretrizes e exemplos) para orientar o uso das informações pelo aluno para evitar plágio e uso indevido de propriedade intelectual. </t>
  </si>
  <si>
    <t xml:space="preserve">Ver também A6 (3) </t>
  </si>
  <si>
    <t xml:space="preserve">As políticas institucionais exigem que as tarefas de avaliação sejam projetadas para apoiar o desenvolvimento incremental das habilidades dos alunos. </t>
  </si>
  <si>
    <t xml:space="preserve">Ver também A3 (3) </t>
  </si>
  <si>
    <t xml:space="preserve">A equipe de professores recebe suporte (incluindo treinamento, diretrizes e exemplos) sobre como usar o feedback para melhorar o aprendizado dos alunos. </t>
  </si>
  <si>
    <t xml:space="preserve">Ver também A5 (3) </t>
  </si>
  <si>
    <t xml:space="preserve">Ver também A4 (3), A5 (3) e Q1 (3) </t>
  </si>
  <si>
    <t>A equipe engajada no design e desenvolvimento de módulos, cursos e programas de ensino híbrido recebe uma base de evidências pesquisadas sobre avaliação no ensino híbrido.</t>
  </si>
  <si>
    <t>Feedback é coletado regularmente dos alunos sobre a eficácia das atividades de avaliação.</t>
  </si>
  <si>
    <t>Feedback é coletado regularmente da equipe sobre a eficácia das atividades de avaliação.</t>
  </si>
  <si>
    <t xml:space="preserve">As políticas, normas e diretrizes que regem a inclusão de atividades de aprendizado que progressivamente constroem as capacidades dos alunos no design e desenvolvimento de módulos, cursos e programas de ensino híbrido é regularmente monitorada. </t>
  </si>
  <si>
    <t xml:space="preserve">Ver também A3 (4) </t>
  </si>
  <si>
    <t>As cargas de trabalho dos alunos são monitoradas regularmente.</t>
  </si>
  <si>
    <t>Ver também: A1 (4), A7(4), D1(4), D2(4),  D4(4), D5(4), D6(4), S5(4), Q1(4), Q2(4), Q3(4), O1(4), O2(4), O3(4), O4(4), O5(4), O9(4) e R2 (4)</t>
  </si>
  <si>
    <t>Os custos e benefícios financeiros das atividades de avaliação são monitorados regularmente.</t>
  </si>
  <si>
    <t>Informações sobre o uso de atividades de avaliação que constroem progressivamente as capacidades dos alunos orientam o design e desenvolvimento de módulos, cursos e programas de ensino híbrido.</t>
  </si>
  <si>
    <t xml:space="preserve">Informações sobre as habilidades dos alunos orientam o planejamento estratégico dos cursos híbridos. </t>
  </si>
  <si>
    <t xml:space="preserve">Ver também A3 (5) </t>
  </si>
  <si>
    <t>A9</t>
  </si>
  <si>
    <t>Os trabalhos dos alunos estão sujeitos a prazos e horários especificados.</t>
  </si>
  <si>
    <t>São fornecidos aos alunos, antes da inscrição, detalhes da carga de trabalho e do tempo necessário de dedicação ao curso.</t>
  </si>
  <si>
    <t>São fornecidos prazo e informação de tempo necessário de dedicação ao curso como parte da documentação do curso.</t>
  </si>
  <si>
    <t>As relações entre as atividades do curso são explícitas e lógicas.</t>
  </si>
  <si>
    <t>Prazo e informações de tempo de dedicação ao curso são repetidos ao longo da documentação do curso.</t>
  </si>
  <si>
    <t>Os alunos recebem lembretes regulares dos prazos futuros.</t>
  </si>
  <si>
    <t>A documentação do curso fornece um cronograma para as principais atividades e prazos associados.</t>
  </si>
  <si>
    <t>A extensão e o momento das atividades são orientados pelas informações de carga de trabalho dos alunos.</t>
  </si>
  <si>
    <t>A documentação do curso fornece um processo explícito para negociar as variações nos cronogramas e prazos.</t>
  </si>
  <si>
    <t>Os alunos recebem apoio no desenvolvimento de habilidades de gerenciamento de tempo.</t>
  </si>
  <si>
    <t>Políticas institucionais definem expectativas de tempo de dedicação para o planejamento das atividades nos cursos.</t>
  </si>
  <si>
    <t>As equipes de ensino recebem suporte (incluindo treinamento, diretrizes e exemplos) para projetar esquemas eficientes de horários e carga de trabalho.</t>
  </si>
  <si>
    <t>Políticas institucionais exigem a comunicação clara aos alunos de prazos e horários.</t>
  </si>
  <si>
    <t>A informação da carga de trabalho do estudante é monitorada regularmente.</t>
  </si>
  <si>
    <t>Recolhido regularmente feedback dos alunos sobre a eficácia dos horários e prazos.</t>
  </si>
  <si>
    <t>Recolhido regularmente feedback da equipe sobre a eficácia dos horários e prazos.</t>
  </si>
  <si>
    <t>O cumprimento das políticas, normas e diretrizes que regem a calendarização das atividades de aprendizagem é monitorado regularmente.</t>
  </si>
  <si>
    <t>Informações sobre o trabalho e as implicações do calendário de atividades de aprendizagem orientam o design e desenvolvimento de módulos, cursos e programas de ensino híbrido.</t>
  </si>
  <si>
    <t>Informações sobre as cargas de trabalho dos alunos e as restrições de horários orientam o planejamento estratégico dos cursos híbridos.</t>
  </si>
  <si>
    <t>A10</t>
  </si>
  <si>
    <t>Os cursos são projetados para oferecer suporte a estilos e tempos de aprendizagem diversos.</t>
  </si>
  <si>
    <t>E relatado aos alunos os mecanismos de apoio à diversidade e incentivo a utilização das alternativas oferecidas.</t>
  </si>
  <si>
    <t xml:space="preserve">Uso consistente de uma variedade de atividades de ensino e aprendizagem nos cursos. </t>
  </si>
  <si>
    <t>Ver também D4 (1) e R2 (1)</t>
  </si>
  <si>
    <t xml:space="preserve">Uso consistente de uma variedade de mídias nos cursos. </t>
  </si>
  <si>
    <t xml:space="preserve">Ver também D4 (1) </t>
  </si>
  <si>
    <t>A documentação e as atividades do curso evitam preconceitos e estereótipos inapropriados.</t>
  </si>
  <si>
    <t xml:space="preserve">A documentação do curso fornece o procedimento a serem seguidos se os elementos do curso não atenderem às necessidades individuais dos alunos. </t>
  </si>
  <si>
    <t xml:space="preserve">Ver também D4 (2) </t>
  </si>
  <si>
    <t>São fornecidos assistência aos professores no design e desenvolvimento de módulos, cursos e programas de ensino híbrido que incentiva e apoia a diversidade.</t>
  </si>
  <si>
    <t>Os procedimentos de design e desenvolvimento de módulos, cursos e programas de ensino híbrido incluem testes formais e revisão do apoio à diversidade com os alunos participantes.</t>
  </si>
  <si>
    <t>O design e desenvolvimento de módulos, cursos e programas de ensino híbrido exigem o uso de uma variedade de mídias e atividades.</t>
  </si>
  <si>
    <t>Revisões institucionais monitoram o apoio à diversidade de alunos.</t>
  </si>
  <si>
    <t>Os alunos recebem suporte explícito de apoio à diversidade.</t>
  </si>
  <si>
    <t>As atividades de design e desenvolvimento de módulos, cursos e programas de ensino híbrido são guiadas por uma base de evidências pesquisadas de questões e requisitos de diversidade.</t>
  </si>
  <si>
    <t>Políticas, padrões e diretrizes de diversidade são fornecidos a toda a equipe e alunos.</t>
  </si>
  <si>
    <t>A equipe de professores recebe suporte (incluindo treinamento, diretrizes e exemplos) sobre a diversidade de alunos ao projetar desenvolver os cursos híbridos.</t>
  </si>
  <si>
    <t>As políticas institucionais proíbem o uso de preconceitos e estereótipos culturais inadequados.</t>
  </si>
  <si>
    <t>A diversidade estudantil é explicitamente abordada em estratégias institucionais para o ensino híbrido.</t>
  </si>
  <si>
    <t>A equipe engajada no design e desenvolvimento de módulos, cursos e programas de ensino híbrido recebe uma base de evidências pesquisadas sobre questões ligadas aos requisitos de diversidade.</t>
  </si>
  <si>
    <t>As políticas, normas e diretrizes que regem a diversidade em cursos híbridos é monitorada regularmente.</t>
  </si>
  <si>
    <t>Recolhido regularmente feedback dos alunos sobre a eficácia das tarefas e atividades no apoio à diversidade.</t>
  </si>
  <si>
    <t>Recolhido regularmente feedback da equipe sobre a eficácia das tarefas e atividades no apoio à diversidade.</t>
  </si>
  <si>
    <t>O desempenho de alunos com diversas origens e capacidades é monitorado regularmente.</t>
  </si>
  <si>
    <t>Os custos e benefícios financeiros das instalações de apoio à diversidade são monitorados regularmente.</t>
  </si>
  <si>
    <t>As informações sobre a eficácia do apoio à diversidade são usadas para orientar o planejamento de iniciativas de cursos híbridos.</t>
  </si>
  <si>
    <t>Os requisitos de diversidade orientam a seleção e implementação de novas tecnologias para os cursos híbridos.</t>
  </si>
  <si>
    <t>Informações sobre a extensão do apoio à diversidade são usadas para orientar o planejamento de iniciativas de cursos híbridos.</t>
  </si>
  <si>
    <t>D1</t>
  </si>
  <si>
    <t>A equipe de professores recebe suporte para a criação e desenvolvimento de cursos no modelo de ensino híbrido.</t>
  </si>
  <si>
    <t>Assistência ao design e desenvolvimento de módulos, cursos e programas de ensino híbrido está disponível para a equipe dos cursos.</t>
  </si>
  <si>
    <t xml:space="preserve">O suporte técnico ao design e desenvolvimento de módulos, cursos e programas de ensino híbrido é formalmente programado. </t>
  </si>
  <si>
    <t>Ver também D2 (2) e S5 (2)</t>
  </si>
  <si>
    <t xml:space="preserve">A equipe de professores é reconhecida e recompensada por seu envolvimento com iniciativas inovadoras de ensino híbrido. </t>
  </si>
  <si>
    <t xml:space="preserve">Ver também S5 (2), Q2 (2) e O9 (2) </t>
  </si>
  <si>
    <t xml:space="preserve">As avaliações formais de risco das habilidades da equipe e o planejamento de mitigação são requeridos no design e desenvolvimento de módulos, cursos e programas de ensino híbrido. </t>
  </si>
  <si>
    <t xml:space="preserve">A equipe especializada apoia o design e desenvolvimento de módulos, cursos e programas de ensino híbrido. </t>
  </si>
  <si>
    <t>As políticas institucionais definem o apoio e a assistência disponíveis para o pessoal docente para o design e desenvolvimento de módulos, cursos e programas de ensino híbrido.</t>
  </si>
  <si>
    <t xml:space="preserve">Os professores têm acesso a suporte (incluindo treinamento, diretrizes e exemplos) para o design e desenvolvimento de módulos, cursos e programas de ensino híbrido. </t>
  </si>
  <si>
    <t xml:space="preserve">Ver também D2 (3) e S5 (3) </t>
  </si>
  <si>
    <t xml:space="preserve">A equipe de professores recebe ferramentas de projeto (incluindo contratos e licenças padrão, listas de verificação e procedimentos de controle de qualidade) para o design e desenvolvimento de módulos, cursos e programas de ensino híbrido. </t>
  </si>
  <si>
    <t xml:space="preserve">Ver também D2 (3), D3 (3), D6 (3) e S5 (3) </t>
  </si>
  <si>
    <t xml:space="preserve">A equipe de suporte recebe padrões e diretrizes que cobrem aspectos técnicos e pedagógicos do design e desenvolvimento de módulos, cursos e programas de ensino híbrido. </t>
  </si>
  <si>
    <t xml:space="preserve">A alocação formal de suporte técnico no ensino híbrido é abordada no design e desenvolvimento de módulos, cursos e programas de ensino híbrido. </t>
  </si>
  <si>
    <t>Ver também D2 (3)</t>
  </si>
  <si>
    <t xml:space="preserve">As questões pedagógicas são tratadas formalmente nos procedimentos de concepção e desenvolvimento de cursos híbridos. </t>
  </si>
  <si>
    <t>O licenciamento e o uso da propriedade intelectual são formalmente abordados nos procedimentos de projeto e desenvolvimento de cursos híbridos.</t>
  </si>
  <si>
    <t xml:space="preserve">Ver também A6 (3), A7 (3), D2 (3), D3 (3), D7 (3), S5 (3), S6 (3), O1 (3), O3 (3), O4 (3), O5 (3), O9 (3), R2 (3) e R4 (3) </t>
  </si>
  <si>
    <t xml:space="preserve">Os requisitos de suporte técnico da equipe são formalmente abordados nos procedimentos de compra de tecnologia para apoiar o ensino híbrido. </t>
  </si>
  <si>
    <t xml:space="preserve">Ver também D2 (3), S5 (3) e S6 (3) </t>
  </si>
  <si>
    <t>O uso pela equipe de modelos, materiais de apoio ao projeto e procedimentos de controle de qualidade durante o design e desenvolvimento de módulos, cursos e programas de ensino híbrido são monitorados regularmente.</t>
  </si>
  <si>
    <t>Ver também: A1 (4), A7(4), A8(4), D2(4),  D4(4), D5(4), D6(4), S5(4), Q1(4), Q2(4), Q3(4), O1(4), O2(4), O3(4), O4(4), O5(4), O9(4) e R2 (4)</t>
  </si>
  <si>
    <t>Feedback é coletado regularmente a partir da avaliação da eficácia do design e desenvolvimento de curso híbrido.</t>
  </si>
  <si>
    <t>O uso do suporte técnico pela equipe de ensino de cursos híbridos é monitorado regularmente.</t>
  </si>
  <si>
    <t xml:space="preserve">O uso de apoio e assistência pedagógica pela equipe de ensino é monitorado regularmente. </t>
  </si>
  <si>
    <t>Ver também S5 (4) e S6 (4)</t>
  </si>
  <si>
    <t>A eficácia das pedagogias de apoio ao ensino híbrido é monitorada regularmente.</t>
  </si>
  <si>
    <t>Ver também A3 (4) e S1 (4)</t>
  </si>
  <si>
    <t xml:space="preserve">A sobreposição e a duplicação do apoio ao ensino híbrido são avaliadas regularmente. </t>
  </si>
  <si>
    <t xml:space="preserve">Ver também D2 (4), S5 (4), S6 (4), O1 (4), O3 (4), O5 (4) e O9 (4) </t>
  </si>
  <si>
    <t xml:space="preserve">Informações sobre a eficácia do suporte ao design e desenvolvimento orientam o planejamento estratégico e operacional do ensino híbrido. </t>
  </si>
  <si>
    <t>Ver também D3 (5) e S5 (5)</t>
  </si>
  <si>
    <t xml:space="preserve">A avaliação formal das habilidades da equipe de ensino orienta o fornecimento de recursos para o suporte aos cursos híbridos. </t>
  </si>
  <si>
    <t>Ver também D3 (5)</t>
  </si>
  <si>
    <t xml:space="preserve">A informação sobre a eficácia das tecnologias e pedagogias de apoio ao ensino híbrido orienta o fornecimento de apoio aos cursos híbridos. </t>
  </si>
  <si>
    <t xml:space="preserve">Os procedimentos de implantação de tecnologia abordam formalmente o fornecimento de recursos para o suporte aos cursos híbridos. </t>
  </si>
  <si>
    <t xml:space="preserve">As avaliações de risco institucional e as estratégias de mitigação são atualizadas regularmente para refletir o uso e as necessidades de suporte da tecnologia para os cursos híbridos. </t>
  </si>
  <si>
    <t xml:space="preserve">Ver também D3 (5), S5 (5) e O4 (5) </t>
  </si>
  <si>
    <t>D2</t>
  </si>
  <si>
    <t>O design e desenvolvimento do curso são guiados pelos procedimentos associados ao modelo de ensino híbrido.</t>
  </si>
  <si>
    <t>Padrões de design e desenvolvimento de módulos, cursos e programas de ensino híbrido estão disponíveis para a equipe dos cursos.</t>
  </si>
  <si>
    <t>Padrões e procedimentos para mudança de pedagogias orientam o design e desenvolvimento de módulos, cursos e programas de ensino híbrido.</t>
  </si>
  <si>
    <t xml:space="preserve">O suporte técnico ao design e desenvolvimento é formalmente programado durante o projeto e desenvolvimento de cursos híbridos. </t>
  </si>
  <si>
    <t>Ver também D1 (2) e S5 (2)</t>
  </si>
  <si>
    <t>Acordos formais que abrangem a propriedade intelectual são abordados nos procedimentos de design e desenvolvimento de módulos, cursos e programas de ensino híbrido.</t>
  </si>
  <si>
    <t xml:space="preserve">As equipes de suporte recebem padrões e diretrizes que cobrem aspectos técnicos e pedagógicos do projeto e desenvolvimento de cursos híbridos. </t>
  </si>
  <si>
    <t>Ver também D1 (3) e S5 (3)</t>
  </si>
  <si>
    <t>Ver também D1 (3)</t>
  </si>
  <si>
    <t xml:space="preserve">São fornecidos aos professores ferramentas de apoio (incluindo contratos e licenças padrão, listas de verificação e procedimentos de garantia de qualidade) para o design e desenvolvimento de módulos, cursos e programas de ensino híbrido. </t>
  </si>
  <si>
    <t xml:space="preserve">Ver também D1 (3), D3 (3), D6 (3) e S5 (3) </t>
  </si>
  <si>
    <t>A equipe de professores recebe suporte (incluindo treinamento, diretrizes e exemplos) sobre o desenvolvimento de recursos para cursos híbridos que desestimulam o plágio de alunos e o mau uso da propriedade intelectual.</t>
  </si>
  <si>
    <t xml:space="preserve">As questões pedagógicas são tratadas formalmente nos procedimentos de design e desenvolvimento de módulos, cursos e programas de ensino híbrido. </t>
  </si>
  <si>
    <t xml:space="preserve">A equipe engajada no design e desenvolvimento de módulos, cursos e programas de ensino híbrido recebe uma base de evidências pesquisadas sobre atividades de avaliação no ensino híbrido. </t>
  </si>
  <si>
    <t xml:space="preserve">Ver também A6 (3), A7 (3), D1 (3), D3 (3), D7 (3), S5 (3), S6 (3), O1 (3), O3 (3), O4 (3), O5 (3), O9 (3), R2 (3) e R4 (3) </t>
  </si>
  <si>
    <t xml:space="preserve">Os requisitos de suporte técnico da equipe são formalmente abordados nos procedimentos de compra de tecnologia de apoio ao ensino híbrido. </t>
  </si>
  <si>
    <t>Ver também D1 (3), S5 (3) e S6 (3)</t>
  </si>
  <si>
    <t>O uso pela equipe de procedimentos e padrões para o ensino híbrido durante o design e desenvolvimento de módulos, cursos e programas de ensino híbrido são monitorados regularmente.</t>
  </si>
  <si>
    <t>Feedback é recolhido regularmente a partir de dados sobre a eficácia dos procedimentos e padrões para o ensino híbrido.</t>
  </si>
  <si>
    <t>Os custos e benefícios financeiros dos procedimentos e padrões do ensino híbrido são monitorados regularmente.</t>
  </si>
  <si>
    <t xml:space="preserve">Ver também D1 (4), S5 (4), S6 (4), O1 (4), O3 (4), O5 (4) e O9(4) </t>
  </si>
  <si>
    <t>Informações sobre a eficácia dos procedimentos e padrões de cursos híbridos são usadas para orientar o planejamento estratégico e operacional do ensino híbrido.</t>
  </si>
  <si>
    <t>Informações sobre as habilidades do corpo docente orientam o conteúdo dos padrões e procedimentos institucionais para o ensino híbrido.</t>
  </si>
  <si>
    <t>Os procedimentos de implantação de tecnologia de apoio ao ensino híbrido abordam formalmente as mudanças nos procedimentos e padrões para o ensino híbrido.</t>
  </si>
  <si>
    <t>Avaliações de riscos institucionais e estratégias de mitigação são atualizadas regularmente para refletir os procedimentos e padrões de mudança do ensino híbrido.</t>
  </si>
  <si>
    <t>D3</t>
  </si>
  <si>
    <t>Os cursos são planejados para atender aos objetivos pedagógicos ligando os conteúdos e o uso de tecnologia.</t>
  </si>
  <si>
    <t xml:space="preserve">As atividades, o conteúdo e a avaliação usados no design e desenvolvimento dos cursos híbridos estão vinculados a declarações de resultados de aprendizado comuns. </t>
  </si>
  <si>
    <t xml:space="preserve">Ver também A1 (1), A8 (1) e O7 (1) </t>
  </si>
  <si>
    <t>Um plano explícito abrange as decisões pedagógicas e tecnológicas tomadas durante o processo de design e desenvolvimento de módulos, cursos e programas de ensino híbrido.</t>
  </si>
  <si>
    <t>Um plano explícito orienta a comunicação aos alunos sobre as relações entre os elementos do curso.</t>
  </si>
  <si>
    <t xml:space="preserve">Os objetivos de aprendizagem orientam as decisões de design e desenvolvimento de módulos, cursos e programas de ensino híbrido referentes ao uso de conteúdos e atividades. </t>
  </si>
  <si>
    <t>Revisões institucionais monitoram documentos de design e desenvolvimento de módulos, cursos e programas de ensino híbrido.</t>
  </si>
  <si>
    <t xml:space="preserve">Os objetivos de aprendizagem orientam as decisões de design e desenvolvimento de módulos, cursos e programas de ensino híbrido referentes ao uso de tecnologia e pedagogia. </t>
  </si>
  <si>
    <t xml:space="preserve">Ver também A1 (2), O6 (2) e O7 (2) </t>
  </si>
  <si>
    <t>Procedimentos formais e normas para o ensino híbrido orientam o design e desenvolvimento de módulos, cursos e programas de ensino híbrido.</t>
  </si>
  <si>
    <t>O feedback do aluno orienta o design e desenvolvimento de módulos, cursos e programas de ensino híbrido.</t>
  </si>
  <si>
    <t>Os objetivos de aprendizagem são definidos antes do design e desenvolvimento de módulos, cursos e programas de ensino híbrido.</t>
  </si>
  <si>
    <t>Ver também A6 (2) e A7 (2)</t>
  </si>
  <si>
    <t>As políticas institucionais exigem que uma descrição das relações explícitas entre os elementos do curso faça parte de toda a documentação do curso fornecida aos alunos.</t>
  </si>
  <si>
    <t>As políticas institucionais exigem que uma declaração formal de objetivos de aprendizagem seja usada como ponto de partida para o design e desenvolvimento de módulos, cursos e programas de ensino híbrido.</t>
  </si>
  <si>
    <t>A equipe de professores recebe suporte (incluindo treinamento, diretrizes e exemplos) para criar justificativas de projeto que vincule efetivamente os resultados da aprendizagem com as pedagogias, o conteúdo e as tecnologias utilizadas.</t>
  </si>
  <si>
    <t xml:space="preserve">Ver também D1 (3), D2 (3), D6 (3) e S5 (3) </t>
  </si>
  <si>
    <t>A equipe recebe informações sobre como as tecnologias de apoio ao ensino híbrido suportam uma série de resultados cognitivos dos alunos.</t>
  </si>
  <si>
    <t>A equipe engajada no design e desenvolvimento de módulos, cursos e programas de ensino híbrido recebe uma base de evidências pesquisadas sobre atividades de avaliação no ensino híbrido.</t>
  </si>
  <si>
    <t xml:space="preserve">Ver também A6 (3), A7 (3), D1 (3), D2 (3), D7 (3), S5 (3), S6 (3), O1 (3), O3 (3), O4 (3), O5 (3), O9 (3), R2 (3) e R4 (3) </t>
  </si>
  <si>
    <t>A equipe de professores recebe suporte (incluindo treinamento, diretrizes e exemplos) para criar justificativas de design alinhadas com o ensino híbrido institucional.</t>
  </si>
  <si>
    <t>O cumprimento das políticas, normas e diretrizes que regem os vínculos explícitos entre pedagogias, conteúdo e tecnologias no design e desenvolvimento de módulos, cursos e programas de ensino híbrido é monitorado regularmente.</t>
  </si>
  <si>
    <t>A conscientização dos alunos sobre as relações entre os elementos do curso e os objetivos de aprendizagem é monitorada regularmente.</t>
  </si>
  <si>
    <t>O design e desenvolvimento de módulos, cursos e programas de ensino híbrido incluem uma revisão formal pós-entrega.</t>
  </si>
  <si>
    <t>Feedback é coletado regularmente da equipe sobre a eficácia design e desenvolvimento de módulos, cursos e programas de ensino híbrido.</t>
  </si>
  <si>
    <t>O design e desenvolvimento de módulos, cursos e programas de ensino híbrido estão sujeitos a revisões formais de garantia de qualidade nos principais marcos.</t>
  </si>
  <si>
    <t>Os custos e benefícios financeiros das tecnologias e pedagogias de apoio ao ensino híbrido são monitorados regularmente.</t>
  </si>
  <si>
    <t>Informações sobre mudanças na população estudantil são usadas para orientar as atividades de planejamento de iniciativas de ensino híbrido.</t>
  </si>
  <si>
    <t>Ver também D1 (5) e S5 (5)</t>
  </si>
  <si>
    <t>Informações sobre a eficácia do suporte ao design e desenvolvimento de módulos, cursos e programas de ensino híbrido orientam a alocação de recursos para suporte.</t>
  </si>
  <si>
    <t xml:space="preserve">A avaliação formal das habilidades da equipe de ensino orienta o fornecimento de recursos para o suporte ao ensino híbrido. </t>
  </si>
  <si>
    <t>Ver também D1 (5)</t>
  </si>
  <si>
    <t xml:space="preserve">A informação sobre a eficácia das tecnologias e pedagogias de apoio ao ensino híbrido orientam o fornecimento de apoio aos cursos híbridos. </t>
  </si>
  <si>
    <t xml:space="preserve">Os procedimentos de implantação de tecnologia de apoio ao ensino híbrido abordam formalmente o fornecimento de recursos para o suporte aos cursos híbridos. </t>
  </si>
  <si>
    <t>As avaliações de risco institucional e as estratégias de mitigação são atualizadas regularmente para refletir o uso e as necessidades de suporte da tecnologia de apoio ao ensino híbrido em mutação.</t>
  </si>
  <si>
    <t xml:space="preserve">Ver também D1 (5), S5 (5) e O4 (5) </t>
  </si>
  <si>
    <t>D4</t>
  </si>
  <si>
    <t>Os cursos são projetados para apoiar alunos com deficiências.</t>
  </si>
  <si>
    <t>Os alunos contam com mecanismos de apoio à acessibilidade e encorajaram a fazer uso das alternativas fornecidas.</t>
  </si>
  <si>
    <t xml:space="preserve">Ver também A10 (1) e R2 (1) </t>
  </si>
  <si>
    <t>Uso consistente de uma variedade de mídias nos cursos.</t>
  </si>
  <si>
    <t>Ver também A10 (1)</t>
  </si>
  <si>
    <t>O design e desenvolvimento de módulos, cursos e programas de ensino híbrido são guiados pela necessidade de garantir que as atividades de aprendizagem sejam acessíveis.</t>
  </si>
  <si>
    <t xml:space="preserve">A documentação do curso fornece o procedimento a seguir se os elementos do curso não atenderem às necessidades individuais dos alunos. </t>
  </si>
  <si>
    <t>Ver também A10 (2)</t>
  </si>
  <si>
    <t>Os procedimentos de design e desenvolvimento de módulos, cursos e programas de ensino híbrido incluem testes formais e revisão do apoio à acessibilidade com os alunos participantes.</t>
  </si>
  <si>
    <t>Revisões institucionais monitoram o suporte de acessibilidade do estudante.</t>
  </si>
  <si>
    <t>Os alunos recebem facilidades de suporte de acessibilidade explícitas.</t>
  </si>
  <si>
    <t>Avaliações de risco formais do apoio à acessibilidade do estudante e do planejamento de mitigação são exigidas pelo procedimento de design e desenvolvimento de módulos, cursos e programas de ensino híbrido.</t>
  </si>
  <si>
    <t>As políticas institucionais definem os requisitos para apoiar a acessibilidade durante o design e desenvolvimento de módulos, cursos e programas de ensino híbrido.</t>
  </si>
  <si>
    <t>As políticas de acessibilidade são fornecidas a toda a equipe e alunos.</t>
  </si>
  <si>
    <t>As equipes de ensino recebem suporte (incluindo treinamento, diretrizes e exemplos) sobre o apoio à acessibilidade quando envolvidos no design e desenvolvimento de módulos, cursos e programas de ensino híbrido.</t>
  </si>
  <si>
    <t>A equipe engajada no design e desenvolvimento de módulos, cursos e programas de ensino híbrido recebe uma base de evidências pesquisadas sobre iniciativas de acessibilidade eficazes e atividades ligadas ao ensino híbrido.</t>
  </si>
  <si>
    <t>Os requisitos de suporte de acessibilidade são formalmente abordados nos procedimentos de compra de tecnologia de apoio ao ensino híbrido.</t>
  </si>
  <si>
    <t>A eficácia dos modelos de cursos híbridos, os materiais de apoio ao projeto e os procedimentos de garantia de qualidade da acessibilidade dos cursos são monitorados regularmente.</t>
  </si>
  <si>
    <t>Feedback é coletado regularmente dos alunos sobre o suporte de acessibilidade aos recursos.</t>
  </si>
  <si>
    <t>Feedback é coletado regularmente da equipe sobre a eficácia do apoio a alunos com deficiência.</t>
  </si>
  <si>
    <t>O cumprimento das políticas, normas e diretrizes que regem a acessibilidade é monitorado regularmente.</t>
  </si>
  <si>
    <t>Os custos financeiros e os benefícios do suporte de acessibilidade são monitorados regularmente.</t>
  </si>
  <si>
    <t>Ver também: A1 (4), A7(4), A8(4), D1(4), D2(4), D5(4), D6(4), S5(4), Q1(4), Q2(4), Q3(4), O1(4), O2(4), O3(4), O4(4), O5(4), O9(4) e R2 (4)</t>
  </si>
  <si>
    <t>Informações sobre a eficácia do apoio à acessibilidade orientam o planejamento estratégico do ensino híbrido.</t>
  </si>
  <si>
    <t>Os requisitos de acessibilidade orientam a seleção e implementação de tecnologias de apoio ao ensino híbrido.</t>
  </si>
  <si>
    <t>Informações sobre a extensão do suporte à acessibilidade são usadas para orientar o planejamento de iniciativas de cursos híbridos.</t>
  </si>
  <si>
    <t>As avaliações de riscos institucionais e as estratégias de mitigação são atualizadas regularmente para refletir as necessidades de suporte à acessibilidade da equipe.</t>
  </si>
  <si>
    <t>D5</t>
  </si>
  <si>
    <t>Todos os elementos da infraestrutura física ligada ao uso de recursos digitais são confiáveis, robustos e suficientes.</t>
  </si>
  <si>
    <t>Problemas de desempenho, confiabilidade e suporte de tecnologia são explicitamente abordados ao implementar a infraestrutura física de apoio ao ensino híbrido.</t>
  </si>
  <si>
    <t xml:space="preserve">Todas as informações digitais do usuário são armazenadas em um sistema de backup validado. </t>
  </si>
  <si>
    <t>Ver também S6 (2) e O4 (2)</t>
  </si>
  <si>
    <t>As decisões para adicionar novos elementos de infraestrutura de apoio ao ensino híbrido são guiadas pela capacidade da nova tecnologia de se integrar à infraestrutura pré-existente.</t>
  </si>
  <si>
    <t xml:space="preserve">Avaliações de risco formais da infraestrutura de apoio ao ensino híbrido e do planejamento de mitigação são exigidas pelos procedimentos de design e desenvolvimento de módulos, cursos e programas de ensino híbrido. </t>
  </si>
  <si>
    <t xml:space="preserve">Ver também R1 (2) </t>
  </si>
  <si>
    <t>Todos os elementos da infraestrutura do ensino híbrido são auditados regularmente para garantir a validade dos backups e procedimentos de recuperação de desastres.</t>
  </si>
  <si>
    <t>A seleção de tecnologias usadas na infraestrutura física de apoio ao ensino híbrido é guiada por informações de confiabilidade.</t>
  </si>
  <si>
    <t>A avaliação formal da confiabilidade e suporte da tecnologia é exigida pelos procedimentos de design e desenvolvimento de módulos, cursos e programas de ensino híbrido.</t>
  </si>
  <si>
    <t>A seleção de tecnologias utilizadas na infraestrutura física do ensino híbrido é guiada por um plano institucional.</t>
  </si>
  <si>
    <t>A seleção de tecnologias usadas na infraestrutura física de apoio ao ensino híbrido é guiada pelo apoio formal à inovação e experimentação.</t>
  </si>
  <si>
    <t>A implementação de novos elementos de infraestrutura de apoio ao ensino híbrido é orientada pela interoperabilidade da nova tecnologia com a infraestrutura pré-existente.</t>
  </si>
  <si>
    <t>As modificações na infraestrutura física de apoio ao ensino híbrido são guiadas por uma estratégia formal de avaliação e mitigação de riscos.</t>
  </si>
  <si>
    <t>São realizadas atualização e manutenção regular e sistemática de todos os elementos da infraestrutura de apoio ao ensino híbrido.</t>
  </si>
  <si>
    <t>As tecnologias usadas na infraestrutura física de apoio ao ensino híbrido estão sujeitas a acordos de nível de serviço regularmente revisados que consideram explicitamente o impacto da tecnologia no aprendizado dos alunos.</t>
  </si>
  <si>
    <t>As modificações na infraestrutura física de apoio ao ensino híbrido são guiadas por estratégias institucionais para o ensino híbrido e planos tecnológicos.</t>
  </si>
  <si>
    <t>Os requisitos de confiabilidade e suporte são formalmente abordados nos procedimentos de compra de tecnologia de apoio ao ensino híbrido.</t>
  </si>
  <si>
    <t>Os contratos de nível de serviço são usados para definir os requisitos de suporte e desempenho das tecnologias de apoio ao ensino híbrido.</t>
  </si>
  <si>
    <t>Modificações na infraestrutura física de apoio ao ensino híbrido são guiadas por padrões de interoperabilidade.</t>
  </si>
  <si>
    <t>A equipe é fornecida com uma base de evidências pesquisadas de iniciativas eficazes de infraestrutura apoio ao ensino híbrido.</t>
  </si>
  <si>
    <t>O desempenho das tecnologias usadas na infraestrutura física de apoio ao ensino híbrido é monitorado automaticamente.</t>
  </si>
  <si>
    <t xml:space="preserve">Avaliações de risco de infraestrutura formais de apoio ao ensino híbrido e revisões de estratégias de mitigação são realizadas com os resultados endossados pela liderança institucional. </t>
  </si>
  <si>
    <t>Ver também D6 (4)</t>
  </si>
  <si>
    <t xml:space="preserve">Feedback é coletado regularmente a partir da eficácia, robustez e confiabilidade da infraestrutura de apoio ao ensino híbrido. </t>
  </si>
  <si>
    <t xml:space="preserve">Feedback é coletado regularmente dos alunos sobre a eficácia, robustez e confiabilidade da infraestrutura de apoio ao ensino híbrido. </t>
  </si>
  <si>
    <t>A conformidade da infraestrutura física de apoio ao ensino híbrido com contratos de serviço é monitorada regularmente.</t>
  </si>
  <si>
    <t xml:space="preserve">As atividades de desenvolvimento de infraestrutura de apoio ao ensino híbrido estão sujeitas a revisões formais de garantia de qualidade nos principais marcos. </t>
  </si>
  <si>
    <t>Ver também: A1 (4), A7(4), A8(4), D1(4), D2(4),  D4(4), D6(4), S5(4), Q1(4), Q2(4), Q3(4), O1(4), O2(4), O3(4), O4(4), O5(4), O9(4) e R2 (4)</t>
  </si>
  <si>
    <t>Os custos e benefícios financeiros da infraestrutura de apoio ao ensino híbrido são monitorados regularmente.</t>
  </si>
  <si>
    <t>As atividades de desenvolvimento de infraestrutura de apoio ao ensino híbrido são guiadas por testes de usuários.</t>
  </si>
  <si>
    <t>Informações sobre desempenho e confiabilidade orientam a implantação e o uso contínuo de tecnologias de apoio ao ensino híbrido.</t>
  </si>
  <si>
    <t>Informações sobre a eficácia da infraestrutura física orientam o planejamento estratégico de apoio ao ensino híbrido.</t>
  </si>
  <si>
    <t>Os contratos de nível de serviço de infraestrutura de apoio ao ensino híbrido são revisados regularmente.</t>
  </si>
  <si>
    <t>Informações sobre desempenho e interoperabilidade orientam o desenvolvimento de padrões institucionais para o ensino híbrido.</t>
  </si>
  <si>
    <t xml:space="preserve">Avaliações de riscos institucionais e estratégias de mitigação são atualizadas regularmente para refletir a confiabilidade e a robustez da tecnologia de apoio ao ensino híbrido. </t>
  </si>
  <si>
    <t xml:space="preserve">Ver também R4 (5) </t>
  </si>
  <si>
    <t>D6</t>
  </si>
  <si>
    <t>Todos os elementos da infraestrutura física ligada ao uso de recursos digitais são integrados usando padrões definidos.</t>
  </si>
  <si>
    <t>A infraestrutura física de apoio ao ensino híbrido está integrada aos principais sistemas administrativos institucionais.</t>
  </si>
  <si>
    <t>É feita referência aos padrões apropriados ao projetar e desenvolver a infraestrutura física de apoio ao ensino híbrido.</t>
  </si>
  <si>
    <t>Os padrões de infraestrutura de apoio ao ensino híbrido são definidos para todas as tecnologias usadas no design e desenvolvimento de módulos, cursos e programas de ensino híbrido.</t>
  </si>
  <si>
    <t>Alunos e funcionários são informados sobre o uso de padrões para orientar a implantação de tecnologia de apoio ao ensino híbrido.</t>
  </si>
  <si>
    <t>Um repositório de padrões para a infraestrutura física de apoio ao ensino híbrido é fornecido.</t>
  </si>
  <si>
    <t>Revisões institucionais monitoram o uso de padrões para a infraestrutura física de apoio ao ensino híbrido.</t>
  </si>
  <si>
    <t xml:space="preserve">Revisões institucionais monitoram os riscos associados ao uso de padrões para a infraestrutura física de apoio ao ensino híbrido. </t>
  </si>
  <si>
    <t xml:space="preserve">Ver também R1 (2) e R4 (2) </t>
  </si>
  <si>
    <t>As políticas institucionais exigem o uso de padrões definidos ao projetar, desenvolver ou usar a infraestrutura física de apoio ao ensino híbrido.</t>
  </si>
  <si>
    <t>Os funcionários recebem suporte (incluindo treinamento, diretrizes e exemplos) para trabalhar com padrões institucionais para a infraestrutura física de apoio ao ensino híbrido.</t>
  </si>
  <si>
    <t xml:space="preserve">Os funcionários recebem ferramentas de projeto (incluindo contratos e licenças padrão, listas de verificação e procedimentos de controle de qualidade) para o design e desenvolvimento de módulos, cursos e programas de ensino híbrido. </t>
  </si>
  <si>
    <t xml:space="preserve">Ver também D1 (3), D2 (3) e S5 (3) </t>
  </si>
  <si>
    <t>É fornecida para a equipe uma base de evidências pesquisadas de padrões efetivos de apoio ao ensino híbrido.</t>
  </si>
  <si>
    <t>As decisões institucionais para adicionar ou modificar padrões de apoio ao ensino híbrido são guiadas por estratégias institucionais para o ensino híbrido e planos de tecnologia.</t>
  </si>
  <si>
    <t>O cumprimento e o uso de padrões institucionais definidos são medidos e aplicados por meio de revisão periódica da infraestrutura física de apoio ao ensino híbrido.</t>
  </si>
  <si>
    <t xml:space="preserve">Feedback é coletado regularmente da equipe sobre a eficácia, robustez e confiabilidade da infraestrutura de apoio ao ensino híbrido. </t>
  </si>
  <si>
    <t>Ver também D5 (4)</t>
  </si>
  <si>
    <t>O impacto dos padrões na infraestrutura física de apoio ao ensino híbrido é monitorado regularmente.</t>
  </si>
  <si>
    <t>Os custos financeiros e os benefícios dos padrões para o ensino híbrido são monitorados regularmente.</t>
  </si>
  <si>
    <t>Ver também: A1 (4), A7(4), A8(4), D1(4), D2(4),  D4(4), D5(4), S5(4), Q1(4), Q2(4), Q3(4), O1(4), O2(4), O3(4), O4(4), O5(4), O9(4) e R2 (4)</t>
  </si>
  <si>
    <t>As atividades de desenvolvimento de padrões de apoio ao ensino híbrido são guiadas por testes de usuários e alunos.</t>
  </si>
  <si>
    <t>As informações sobre o impacto dos padrões institucionais de apoio ao ensino híbrido nos resultados dos alunos orientam o conteúdo desses padrões.</t>
  </si>
  <si>
    <t>As informações sobre o desempenho e a integração da infraestrutura de apoio ao ensino híbrido orientam o conteúdo dos padrões institucionais para o ensino híbrido.</t>
  </si>
  <si>
    <t>Os padrões de apoio ao ensino híbrido são revisados regularmente.</t>
  </si>
  <si>
    <t>Um procedimento formal orienta a adoção de novos padrões.</t>
  </si>
  <si>
    <t xml:space="preserve">Avaliações institucionais de risco e estratégias de mitigação são atualizadas regularmente para refletir os resultados das iniciativas de apoio ao ensino híbrido. </t>
  </si>
  <si>
    <t xml:space="preserve">Ver também O1 (5), O2 (5), O3 (5) e O5 (5) </t>
  </si>
  <si>
    <t>D7</t>
  </si>
  <si>
    <t>Os recursos digitais são projetados e gerenciados para maximizar a reutilização.</t>
  </si>
  <si>
    <t>Recursos usados no ensino híbrido são empacotados e armazenados para reutilização.</t>
  </si>
  <si>
    <t>Metadados são fornecidos para todos os recursos usados no ensino híbrido.</t>
  </si>
  <si>
    <t>A propriedade e as informações de licenciamento são fornecidas para todos os recursos usados no ensino híbrido.</t>
  </si>
  <si>
    <t>Um repositório de recursos reutilizáveis é usados e disponibilizados no ensino híbrido.</t>
  </si>
  <si>
    <t>O design e desenvolvimento de módulos, cursos e programas de ensino híbrido incluem consideração explícita da reutilização de recursos pré-existentes antes que novos recursos sejam criados.</t>
  </si>
  <si>
    <t>São fornecidos incentivos ao pessoal docente para a criação de recursos reutilizáveis.</t>
  </si>
  <si>
    <t>São fornecidos incentivos ao corpo docente para a reutilização de recursos usados no ensino híbrido.</t>
  </si>
  <si>
    <t>Recursos usados no ensino híbrido são explicitamente projetados para suportar manutenção e adaptação contínuas.</t>
  </si>
  <si>
    <t>Os modelos de metadados são usados durante as atividades de design e desenvolvimento de recursos usados no ensino híbrido.</t>
  </si>
  <si>
    <t>A propriedade e as informações de licenciamento são formalmente armazenadas durante as atividades de design e desenvolvimento de recursos para o ensino híbrido.</t>
  </si>
  <si>
    <t>Os recursos usados no ensino híbrido são projetados para apoiar a reutilização pelos alunos.</t>
  </si>
  <si>
    <t>Avaliações de risco formais de reutilização e planejamento de mitigação são exigidas pelos procedimentos de reutilização de recursos usados no ensino híbrido.</t>
  </si>
  <si>
    <t>Acordos de propriedade intelectual negociados com todo o pessoal envolvido no design e desenvolvimento de recursos do curso.</t>
  </si>
  <si>
    <t>Os funcionários recebem suporte (incluindo treinamento, diretrizes e exemplos) para criar e adaptar recursos reutilizáveis para o ensino híbrido.</t>
  </si>
  <si>
    <t>Políticas institucionais incentivam a reutilização de recursos usados no ensino híbrido.</t>
  </si>
  <si>
    <t xml:space="preserve">Modelos e esquemas de metadados são definidos para uso em um nível disciplinar e institucional. </t>
  </si>
  <si>
    <t>Ver também O4 (3)</t>
  </si>
  <si>
    <t>Os funcionários recebem suporte (incluindo treinamento, diretrizes e exemplos) sobre a criação de metadados.</t>
  </si>
  <si>
    <t>Padrões e modelos institucionais fornecem licenças de propriedade intelectual pré-definidas para uso com recursos usados no ensino híbrido.</t>
  </si>
  <si>
    <t>As políticas institucionais exigem que os recursos usados no ensino híbrido sejam criados de maneira a apoiar a reutilização.</t>
  </si>
  <si>
    <t>Ver também A6 (3) e O4 (3)</t>
  </si>
  <si>
    <t>A equipe engajada no design e desenvolvimento de recursos para o ensino híbridos recebe uma base de evidências pesquisadas de iniciativas ligadas ao ensino híbrido.</t>
  </si>
  <si>
    <t xml:space="preserve">Ver também A6 (3), A7 (3), D1 (3), D2 (3), D3 (3), S5 (3), S6 (3), O1 (3), O3 (3), O4 (3), O5 (3), O9 (3), R2 (3) e R4 (3) </t>
  </si>
  <si>
    <t>Os recursos usados no ensino híbrido destinados à reutilização são testados e revisados pelos funcionários e alunos.</t>
  </si>
  <si>
    <t>Feedback é recolhido regularmente sobre a eficácia dos sistemas e procedimentos para encorajar e apoiar a reutilização de recursos do curso.</t>
  </si>
  <si>
    <t>À medida que os recursos estão sendo reutilizados é monitorada regularmente.</t>
  </si>
  <si>
    <t>À medida que os recursos estão sendo criados para reutilização é monitorada regularmente.</t>
  </si>
  <si>
    <t>A conformidade com padrões para criação de metadados é monitorada regularmente.</t>
  </si>
  <si>
    <t>Os custos financeiros e os benefícios da reutilização são monitorados regularmente.</t>
  </si>
  <si>
    <t>Avaliações de risco de reutilização de recursos usados no ensino híbrido e revisões de estratégias de mitigação são realizadas com os resultados endossados pela liderança institucional.</t>
  </si>
  <si>
    <t>A implantação e o uso de tecnologias de apoio ao ensino híbrido são orientados por informações sobre seu suporte à reutilização.</t>
  </si>
  <si>
    <t>Informações sobre a eficácia das tentativas de incentivar o reuso orientam o planejamento estratégico do ensino híbrido.</t>
  </si>
  <si>
    <t>Informações sobre a extensão da reutilização de recursos de apoio ao ensino híbrido orientam o planejamento de iniciativas de cursos híbridos.</t>
  </si>
  <si>
    <t>As avaliações de risco institucional e as estratégias de mitigação são atualizadas regularmente para refletir as necessidades de suporte à reutilização de recursos usados no ensino híbrido.</t>
  </si>
  <si>
    <t>S1</t>
  </si>
  <si>
    <t>Os alunos recebem assistência técnica quanto ao uso de recursos digitais.</t>
  </si>
  <si>
    <t>Os alunos recebem suporte técnico para atuarem no ensino híbrido por meio de diversos canais de comunicação.</t>
  </si>
  <si>
    <t>Os alunos recebem materiais de suporte técnico vinculados a sistemas específicos para uso no ensino híbrido.</t>
  </si>
  <si>
    <t>Os alunos recebem materiais de suporte técnico vinculados a sistemas administrativos.</t>
  </si>
  <si>
    <t xml:space="preserve">O design e desenvolvimento de módulos, cursos e programas de ensino híbrido são guiados pelos custos de suporte de tecnologia para a organização, funcionários e alunos. </t>
  </si>
  <si>
    <t>Ver também S4 (2)</t>
  </si>
  <si>
    <t xml:space="preserve">Os alunos recebem informações descrevendo as instalações de apoio ao ensino híbrido antes da inscrição. </t>
  </si>
  <si>
    <t xml:space="preserve">Os alunos recebem informações que descrevem a distribuição institucional da responsabilidade pelos serviços de apoio aos alunos. </t>
  </si>
  <si>
    <t>Ver também S2 (2) e S4 (2)</t>
  </si>
  <si>
    <t xml:space="preserve">O design e desenvolvimento de módulos, cursos e programas de ensino híbrido são orientados pelas instalações de suporte disponíveis. </t>
  </si>
  <si>
    <t>As avaliações de risco formais das atividades dos alunos do ensino híbrido e o planejamento de mitigação são requeridos pelos procedimentos de design e desenvolvimento de módulos, cursos e programas de ensino híbrido.</t>
  </si>
  <si>
    <t>A documentação do curso descreve as instalações de suporte disponíveis.</t>
  </si>
  <si>
    <t>Os alunos recebem documentação dos procedimentos formais usados para resolver quaisquer preocupações ou reclamações que eles levantem.</t>
  </si>
  <si>
    <t>Ver também: S3 (2)</t>
  </si>
  <si>
    <t xml:space="preserve">Os alunos recebem suporte técnico durante o horário em que estão participando de atividades dos cursos híbridos. </t>
  </si>
  <si>
    <t xml:space="preserve">Ver também: S4 (2), R1 (2) e R4 (2) </t>
  </si>
  <si>
    <t>Os registros das solicitações de suporte técnico dos alunos e sua resolução são mantidos em um repositório designado.</t>
  </si>
  <si>
    <t>Os contratos de nível de serviço são usados para definir requisitos de desempenho para provedores de suporte.</t>
  </si>
  <si>
    <t>Os padrões institucionais definem requisitos para o suporte técnico aos alunos que estão explicitamente vinculados a estratégias institucionais para o ensino híbrido e planos técnicos.</t>
  </si>
  <si>
    <t>Os procedimentos institucionais para aquisição e manutenção de tecnologias de apoio ao ensino híbrido incluem a consideração explícita das implicações do apoio ao aluno.</t>
  </si>
  <si>
    <t>A equipe de suporte técnico recebe suporte (incluindo treinamento, diretrizes e exemplos) para auxiliar os alunos.</t>
  </si>
  <si>
    <t>A demanda e a eficácia do suporte técnico fornecido aos alunos são monitoradas regularmente.</t>
  </si>
  <si>
    <r>
      <t xml:space="preserve">Feedback </t>
    </r>
    <r>
      <rPr>
        <b/>
        <sz val="10"/>
        <color rgb="FF000000"/>
        <rFont val="Arial"/>
        <family val="2"/>
      </rPr>
      <t>é recolhido regularmente dos alunos sobre a clareza e eficácia do suporte técnico fornecido.</t>
    </r>
  </si>
  <si>
    <r>
      <t xml:space="preserve">Feedback </t>
    </r>
    <r>
      <rPr>
        <b/>
        <sz val="10"/>
        <color rgb="FF000000"/>
        <rFont val="Arial"/>
        <family val="2"/>
      </rPr>
      <t>é recolhido regularmente da equipe sobre a clareza e eficácia do suporte técnico fornecido.</t>
    </r>
  </si>
  <si>
    <t>O desempenho das instalações de apoio aos alunos é monitorado regularmente.</t>
  </si>
  <si>
    <t>A conformidade do suporte técnico ao ensino híbrido em relação aos níveis definidos de serviços de suporte aos alunos é monitorada regularmente.</t>
  </si>
  <si>
    <t>A conformidade do suporte técnico ao ensino híbrido em relação às estratégias institucionais para o ensino híbrido e aos planos de tecnologia é monitorada regularmente.</t>
  </si>
  <si>
    <t>Ver também: A3 (4) e D1 (4)</t>
  </si>
  <si>
    <t>O apoio ao aluno do ensino híbrido com deficiência está sujeito a revisões formais de garantia de qualidade e a nova priorização de recursos e objetivos.</t>
  </si>
  <si>
    <t>O suporte técnico ao ensino híbrido fornecido a alunos com deficiências é monitorado regularmente.</t>
  </si>
  <si>
    <t xml:space="preserve">A sobreposição e duplicação do apoio, aos alunos de cursos híbridos, são avaliadas regularmente. </t>
  </si>
  <si>
    <t xml:space="preserve">Ver também: S2 (4), S3 (4) e S4 (4) </t>
  </si>
  <si>
    <t>Informações sobre os tipos e o conteúdo das solicitações dos alunos para suporte técnico ao ensino híbrido orientam a implantação e o suporte de tecnologias digitais.</t>
  </si>
  <si>
    <t>As informações sobre os tipos e o conteúdo das solicitações dos alunos para suporte técnico ao ensino híbrido orientam a avaliação e o gerenciamento dos riscos das iniciativas de cursos híbridos.</t>
  </si>
  <si>
    <t>Informações sobre o desempenho do suporte ao ensino híbrido orientam a alocação de recursos para suporte.</t>
  </si>
  <si>
    <t xml:space="preserve">Informações sobre quando os alunos acessam os ambientes de apoio ao ensino híbrido orientam a alocação de recursos e o horário de funcionamento do suporte. </t>
  </si>
  <si>
    <t>Ver também: S4 (5)</t>
  </si>
  <si>
    <t xml:space="preserve">Avaliações de riscos institucionais e estratégias de mitigação são atualizadas regularmente para refletir as necessidades de uso e suporte de tecnologia aos ambientes de apoio ao ensino híbrido. </t>
  </si>
  <si>
    <t xml:space="preserve">Ver também: O6 (5), O7 (5) e O8 (5) </t>
  </si>
  <si>
    <t>Análises formais de risco de iniciativas de ensino híbrido orientam o planejamento de instalações de suporte técnico.</t>
  </si>
  <si>
    <t>S2</t>
  </si>
  <si>
    <t>São fornecidos aos alunos livre acesso a laboratórios de informática.</t>
  </si>
  <si>
    <t>Os alunos têm acesso a instalações da biblioteca.</t>
  </si>
  <si>
    <t>A documentação do curso descreve os recursos da biblioteca disponíveis.</t>
  </si>
  <si>
    <t>Os alunos recebem informações sobre como acessar toda a gama de instalações da biblioteca.</t>
  </si>
  <si>
    <t>Os alunos recebem listas de pontos de partida para usar os recursos da biblioteca, em vez de listas de leitura pré-definidas e completas.</t>
  </si>
  <si>
    <t xml:space="preserve">Resumos de recursos úteis da biblioteca são fornecidos em uma base de curso ou disciplina. </t>
  </si>
  <si>
    <t>Ver também A6 (2)</t>
  </si>
  <si>
    <t>Os funcionários da biblioteca estão envolvidos no design e desenvolvimento de módulos, cursos e programas de ensino híbrido.</t>
  </si>
  <si>
    <t xml:space="preserve">O design e desenvolvimento de módulos, cursos e programas de ensino híbrido são guiados pelos serviços de biblioteca disponíveis e recursos devidamente licenciados. </t>
  </si>
  <si>
    <t>Ver também S1 (2)</t>
  </si>
  <si>
    <t>Ver também S1 (2) e S4 (2)</t>
  </si>
  <si>
    <t>Os alunos dos cursos híbridos recebem informações sobre as instalações da biblioteca antes da inscrição.</t>
  </si>
  <si>
    <t>Cursos têm um bibliotecário designado para atendê-lo.</t>
  </si>
  <si>
    <t>Os alunos recebem uma variedade de mecanismos para acessar os recursos da biblioteca física.</t>
  </si>
  <si>
    <t>Os alunos recebem suporte (incluindo treinamento, orientações e exemplos) sobre o uso de recursos da biblioteca.</t>
  </si>
  <si>
    <t>Os alunos têm acesso à biblioteca durante as horas em que estão participando de atividades dos cursos híbridos.</t>
  </si>
  <si>
    <t>A equipe da biblioteca está envolvida no desenvolvimento de estratégias e políticas institucionais para o ensino híbrido.</t>
  </si>
  <si>
    <t>As políticas institucionais exigem que os alunos tenham acesso a um amplo leque de instalações e recursos fornecidos pela biblioteca, quando envolvidos em cursos híbridos.</t>
  </si>
  <si>
    <t>Os padrões institucionais definem requisitos para o suporte à biblioteca de alunos que estão explicitamente vinculados aos cursos híbridos.</t>
  </si>
  <si>
    <t>São fornecidos na documentação descrição dos recursos da biblioteca.</t>
  </si>
  <si>
    <t>Os funcionários recebem suporte (incluindo treinamento, diretrizes e exemplos) sobre como usar serviços de biblioteca para apoiar o aprendizado dos alunos.</t>
  </si>
  <si>
    <t>O uso das instalações da biblioteca pelos alunos é monitorado regularmente.</t>
  </si>
  <si>
    <t>Feedback é coletado regularmente dos alunos sobre a eficácia das instalações da biblioteca.</t>
  </si>
  <si>
    <t>Feedback é coletado regularmente da equipe sobre a eficácia das instalações da biblioteca.</t>
  </si>
  <si>
    <t>O suporte da biblioteca fornecido a alunos com deficiências é regularmente monitorado.</t>
  </si>
  <si>
    <t>A conformidade do suporte à biblioteca com estratégias institucionais para o ensino híbrido é monitorada regularmente.</t>
  </si>
  <si>
    <t>Os custos e benefícios financeiros das instalações da biblioteca são monitorados regularmente.</t>
  </si>
  <si>
    <t>O suporte à biblioteca está sujeito a revisões formais de garantia de qualidade e a priorização de recursos e objetivos.</t>
  </si>
  <si>
    <t>Avaliações de risco de iniciativas de cursos híbridos são realizadas regularmente para identificar requisitos para novos serviços e suporte a biblioteca.</t>
  </si>
  <si>
    <t xml:space="preserve">Ver também S1 (4), S3 (4) e S4 (4) </t>
  </si>
  <si>
    <t>Informações sobre a eficácia das instalações da biblioteca no apoio ao aprendizado dos alunos orientam o planejamento estratégico dos cursos híbridos.</t>
  </si>
  <si>
    <t>Informação sobre a eficácia das instalações da biblioteca no apoio ao aprendizado dos alunos orienta o design e desenvolvimento de módulos, cursos e programas de ensino híbrido.</t>
  </si>
  <si>
    <t>Informações sobre quando os alunos acessam as instalações da biblioteca orientam a alocação de recursos e o horário de funcionamento das instalações da biblioteca.</t>
  </si>
  <si>
    <t>As avaliações de risco institucional e as estratégias de mitigação são atualizadas regularmente para refletir a mudança no uso da biblioteca do aluno e as necessidades de suporte.</t>
  </si>
  <si>
    <t>As avaliações de riscos institucionais e as estratégias de mitigação são atualizadas regularmente para refletir o desempenho das instalações de apoio à biblioteca.</t>
  </si>
  <si>
    <t>S3</t>
  </si>
  <si>
    <t xml:space="preserve">Os sistemas de suportes são organizados formalmente e respondem às solicitações em tempo hábil. </t>
  </si>
  <si>
    <t>Os alunos tem um canal para envio de dúvidas ou reclamações.</t>
  </si>
  <si>
    <t>Os professores têm a oportunidade de responder as dúvidas ou reclamações dos alunos.</t>
  </si>
  <si>
    <t>Os alunos têm um procedimento formalmente documentado para resolver dúvidas e fazer reclamações.</t>
  </si>
  <si>
    <t xml:space="preserve">Os alunos recebem informações sobre os procedimentos formais usados para resolver qualquer dúvida ou reclamação. </t>
  </si>
  <si>
    <t>Ver também S1(2)</t>
  </si>
  <si>
    <t>Os alunos recebem informações sobre os prazos para receber respostas às dúvidas e reclamações.</t>
  </si>
  <si>
    <t>Registros de reclamações de alunos e sua resolução são registrados em um repositório.</t>
  </si>
  <si>
    <t>As instalações para coletar e resolver as dúvidas e reclamações dos alunos funciona nas mesmas horas que os cursos híbridos.</t>
  </si>
  <si>
    <t>Avaliações de risco formais de dúvidas de alunos e planejamento de mitigação são exigidas pelos procedimentos de planejamento de comunicação ao aluno.</t>
  </si>
  <si>
    <t>As políticas institucionais definem requisitos e procedimentos para o tratamento de reclamações de alunos.</t>
  </si>
  <si>
    <t>São fornecidos a professores e equipe de apoio (incluindo treinamento, diretrizes e exemplos) sobre como lidar com as queixas dos alunos.</t>
  </si>
  <si>
    <t>As políticas institucionais definem requisitos para a qualidade e o tipo de feedback a ser fornecido aos alunos.</t>
  </si>
  <si>
    <t>Ver também A5 (3)</t>
  </si>
  <si>
    <t>Políticas institucionais para o tratamento de reclamações estudantis estão alinhadas com estratégias institucionais para o ensino híbrido e planos de uso de tecnologia.</t>
  </si>
  <si>
    <t>Repositório para coletar dúvidas e reclamações de alunos é fornecido</t>
  </si>
  <si>
    <t>As descrições das funções do corpo docente incluem informações sobre as responsabilidades do pessoal em lidar com as queixas dos alunos.</t>
  </si>
  <si>
    <t>Informações sobre o tipo e resolução das reclamações e dúvidas dos alunos são monitoradas regularmente.</t>
  </si>
  <si>
    <t>O feedback é recolhido regularmente dos alunos sobre a eficácia da resolução de suas dúvidas e reclamações.</t>
  </si>
  <si>
    <t>O feedback é recolhido regularmente da equipe sobre a eficácia da resolução de suas dúvidas e reclamações.</t>
  </si>
  <si>
    <t>Os custos e benefícios financeiros das instalações de registro das reclamações dos alunos são monitorados regularmente.</t>
  </si>
  <si>
    <t>A coleta e a resolução das dúvidas e reclamações dos alunos estão sujeitas a revisões formais de garantia de qualidade e a uma nova priorização de recursos e objetivos.</t>
  </si>
  <si>
    <t>Avaliações de risco de iniciativas de cursos híbridos são realizadas regularmente para identificar requisitos para alteração ou instalações de novos canais de reclamação.</t>
  </si>
  <si>
    <t>O cumprimento da coleta e resolução das dúvidas e reclamações dos alunos como estratégias institucionais para o ensino híbrido é monitorado regularmente.</t>
  </si>
  <si>
    <t xml:space="preserve">Ver também S1 (4), S2 (4) e S4 (4) </t>
  </si>
  <si>
    <t>Informações das dúvidas e reclamações dos alunos orientam o planejamento estratégico dos cursos híbridos.</t>
  </si>
  <si>
    <t>As informações das dúvidas e reclamações dos alunos orientam a alocação de recursos de desenvolvimento e treinamento dos cursos híbridos.</t>
  </si>
  <si>
    <t>As informações das dúvidas e reclamações dos alunos orientam a seleção de novas tecnologias para o ensino híbrido.</t>
  </si>
  <si>
    <t>Avaliações institucionais de risco e estratégias de mitigação são regularmente atualizadas para refletir as queixas dos alunos e as necessidades de apoio.</t>
  </si>
  <si>
    <t>S4</t>
  </si>
  <si>
    <t>Os alunos possuem serviços de suporte pedagógico e ao ambiente virtual de aprendizagem (7/24) disponível pela instituição. </t>
  </si>
  <si>
    <t>A documentação do curso descreve os serviços de suporte pessoal e de aprendizado disponíveis para o aluno.</t>
  </si>
  <si>
    <t>As páginas da Web institucionais descrevem os serviços de suporte pessoal e de aprendizado disponíveis do aluno.</t>
  </si>
  <si>
    <t>Ver também S1 (2) e S2 (2)</t>
  </si>
  <si>
    <t>Os alunos recebem informações descrevendo as instalações de apoio pessoal e de aprendizagem antes da inscrição.</t>
  </si>
  <si>
    <t>Os alunos recebem documentação dos procedimentos formais usados para atender às suas necessidades de suporte pessoal e de aprendizado.</t>
  </si>
  <si>
    <t>Registros dos pedidos de apoio pessoal e de aprendizagem dos alunos e sua resolução são registrados em um repositório.</t>
  </si>
  <si>
    <t>Os alunos recebem documentação dos procedimentos formais a serem seguidos se as respostas às perguntas de apoio pessoal e de aprendizado forem insatisfatórias.</t>
  </si>
  <si>
    <t>Os alunos recebem documentação sobre os prazos para receber respostas a consultas de serviço de suporte pessoal e de aprendizado.</t>
  </si>
  <si>
    <t xml:space="preserve">Os alunos recebem apoio pessoal e de aprendizagem durante o mesmo horário em que estão participando de atividades dos cursos híbridos. </t>
  </si>
  <si>
    <t xml:space="preserve">Ver também: S1 (2), R1 (2) e R4 (2) </t>
  </si>
  <si>
    <t>Os alunos recebem informações que descrevem a distribuição institucional da responsabilidade pelos serviços de apoio ao estudante.</t>
  </si>
  <si>
    <t>As avaliações de risco formais das atividades dos cursos híbridos e o planejamento de mitigação são exigidos pelos procedimentos de planejamento de suporte pessoal e de aprendizado.</t>
  </si>
  <si>
    <t>Padrões institucionais definem requisitos para o apoio pessoal ao estudante e para a aprendizagem que estão explicitamente vinculados a estratégias institucionais para o ensino híbrido.</t>
  </si>
  <si>
    <t xml:space="preserve">A equipe de suporte recebe suporte (incluindo treinamento, diretrizes e exemplos) para auxiliar os alunos. </t>
  </si>
  <si>
    <t>Ver também O6 (3)</t>
  </si>
  <si>
    <t>São fornecidos modelos de documentação do curso que descrevem as instalações de suporte pessoal e de aprendizado.</t>
  </si>
  <si>
    <t>O uso de monitores de apoio pessoal e de aprendizagem é monitorado regularmente.</t>
  </si>
  <si>
    <t>O feedback é recolhido regularmente dos alunos sobre a clareza e utilidade do apoio pessoal e de aprendizagem fornecido.</t>
  </si>
  <si>
    <t>O feedback é recolhido regularmente da equipe sobre a clareza e utilidade do apoio pessoal e de aprendizagem fornecido.</t>
  </si>
  <si>
    <t>O desempenho das instalações de apoio pessoal e de aprendizagem é monitorado regularmente.</t>
  </si>
  <si>
    <t>O apoio pessoal e de aprendizado fornecido aos alunos com deficiências é monitorado regularmente.</t>
  </si>
  <si>
    <t>A conformidade do apoio pessoal e de aprendizado com estratégias institucionais para o ensino híbrido é monitorada regularmente.</t>
  </si>
  <si>
    <t>Os custos financeiros e os benefícios das instalações de suporte pessoal e de aprendizado são monitorados regularmente.</t>
  </si>
  <si>
    <t>Avaliações de risco de iniciativas cursos híbridos são realizadas regularmente para identificar requisitos para instalações de apoio ao aprendizado pessoal ou novo ou alterado.</t>
  </si>
  <si>
    <t xml:space="preserve">Ver também S1 (4), S2 (4) e S3 (4) </t>
  </si>
  <si>
    <t>As informações sobre o desempenho dos serviços de suporte pessoal e de aprendizagem orientam os recursos alocados para apoiar os alunos.</t>
  </si>
  <si>
    <t>As informações sobre solicitações de alunos para suporte pessoal e de aprendizagem orientam a seleção e a implantação de tecnologias para cursos híbridos.</t>
  </si>
  <si>
    <t xml:space="preserve">Informações sobre quando os alunos acessam as instalações físicas e online orientam a alocação de recursos e o horário de funcionamento do suporte. </t>
  </si>
  <si>
    <t>Ver também S1 (5)</t>
  </si>
  <si>
    <t>Avaliações de risco institucionais e estratégias de mitigação são atualizadas regularmente para refletir as necessidades de apoio pessoal e de aprendizado do estudante.</t>
  </si>
  <si>
    <t>S5</t>
  </si>
  <si>
    <t>Os professores possuem serviços de suporte de design instrucional e ao ambiente virtual de aprendizagem (7/24) disponível na instituição.</t>
  </si>
  <si>
    <t>As equipes de ensino recebem suporte (incluindo treinamento, diretrizes e exemplos) sobre os aspectos pedagógicos das tecnologias do ensino híbrido.</t>
  </si>
  <si>
    <t>A equipe de professores recebe suporte (incluindo treinamento, diretrizes e exemplos) para pesquisar e refletir sobre sua própria prática com tecnologias e pedagogias de apoio ao ensino híbrido.</t>
  </si>
  <si>
    <t>A equipe de professores recebe suporte (incluindo treinamento, diretrizes e exemplos) sobre como ajudar os alunos no seu desenvolvimento nos cursos híbridos.</t>
  </si>
  <si>
    <t>Os procedimentos de design e desenvolvimento de módulos, cursos e programas de ensino híbrido incluem uma avaliação formal das competências dos professores relacionadas ao ensino híbrido.</t>
  </si>
  <si>
    <t>Os procedimentos de design e desenvolvimento de módulos, cursos e programas de ensino híbrido incluem assistência ao pessoal docente nas mudanças pedagógicas.</t>
  </si>
  <si>
    <t xml:space="preserve">A equipe de professores é reconhecida e recompensada por seu envolvimento com iniciativas inovadoras no ensino híbrido. </t>
  </si>
  <si>
    <t xml:space="preserve">Ver também D1 (2), Q2 (2) e O9 (2) </t>
  </si>
  <si>
    <t>O suporte ao ensino híbrido é guiado por uma base de evidências pesquisadas sobre o tema.</t>
  </si>
  <si>
    <t xml:space="preserve">O suporte técnico ao design e desenvolvimento de módulos, cursos e programas de ensino híbrido é formalmente programado durante o projeto dos cursos híbridos. </t>
  </si>
  <si>
    <t>Ver também D1 (2) e D2 (2)</t>
  </si>
  <si>
    <t>O suporte aos cursos híbridos é fornecido durante as horas em que o corpo docente está envolvido em suas atividades.</t>
  </si>
  <si>
    <t>Os critérios de emprego e promoção do pessoal docente abordam as competências relacionadas ao ensino híbrido.</t>
  </si>
  <si>
    <t xml:space="preserve">A equipe especializada apoia os procedimentos de design desenvolvimento de cursos híbridos. </t>
  </si>
  <si>
    <t>Padrões institucionais são definidos para a avaliação do ensino das habilidades para o ensino híbrido.</t>
  </si>
  <si>
    <t>Ver também D1 (3) e D2 (3)</t>
  </si>
  <si>
    <t>A equipe de professores recebe ferramentas de projeto (incluindo contratos e licenças padrão, listas de verificação e procedimentos de controle de qualidade) para o design e desenvolvimento de módulos, cursos e programas de ensino híbrido.</t>
  </si>
  <si>
    <t xml:space="preserve">Ver também D1 (3), D2 (3), D3 (3) e D6 (3) </t>
  </si>
  <si>
    <t>A alocação de recursos de apoio ao ensino híbrido é guiada por estratégias institucionais para o ensino híbrido.</t>
  </si>
  <si>
    <t>Ver também S6 (3)</t>
  </si>
  <si>
    <t xml:space="preserve">Ver também A6 (3), A7 (3), D1 (3), D2 (3), D3 (3), D7 (3), S6 (3), O1 (3), O3 (3), O4 (3), O5 (3), O9 (3), R2 (3) e R4 (3) </t>
  </si>
  <si>
    <t>Ver também:  D1(3), D2 (3) e S6(3)</t>
  </si>
  <si>
    <t>Ver também D1 (4) e S6 (4)</t>
  </si>
  <si>
    <t xml:space="preserve">A capacidade da equipe de ensino de usar tecnologias e pedagogias de apoio ao ensino híbrido é monitorada regularmente. </t>
  </si>
  <si>
    <t>Ver também S6 (4)</t>
  </si>
  <si>
    <t>Feedback é recolhido regularmente do pessoal sobre a eficácia do apoio pedagógico e ao treinamento fornecido.</t>
  </si>
  <si>
    <t>Feedback é recolhido regularmente dos alunos sobre a eficácia do pessoal docente na utilização de tecnologias e pedagogias de apoio ao ensino híbrido.</t>
  </si>
  <si>
    <t>A conformidade do suporte ao ensino híbrido, estratégias institucionais para o ensino híbrido e planos de uso de tecnologia de apoio são monitoradas regularmente.</t>
  </si>
  <si>
    <t>Os custos e benefícios financeiros das instalações de apoio ao ensino híbrido são monitorados regularmente.</t>
  </si>
  <si>
    <t>Ver também: A1 (4), A7(4), A8(4), D1(4), D2(4),  D4(4), D5(4), D6(4), Q1(4), Q2(4), Q3(4), O1(4), O2(4), O3(4), O4(4), O5(4), O9(4) e R2 (4)</t>
  </si>
  <si>
    <t>Avaliações de risco de iniciativas de cursos híbridos são realizadas regularmente para identificar requisitos para apoio pedagógico de pessoal novo ou alterado.</t>
  </si>
  <si>
    <t xml:space="preserve">Ver também D1 (4), D2 (4), S6 (4), O1 (4), O3 (4), O5 (4) e O9(4) </t>
  </si>
  <si>
    <t>As informações sobre tecnologia e as habilidades pedagógicas do corpo docente referentes ao ensino híbrido orientam os recursos de apoio ao ensino híbrido alocados.</t>
  </si>
  <si>
    <t>Implicações de suporte pedagógico são abordadas explicitamente ao implantar tecnologias que apoiem o ensino híbrido.</t>
  </si>
  <si>
    <t xml:space="preserve">Os procedimentos de implantação de tecnologia de apoio ao ensino híbrido abordam formalmente o fornecimento de recursos para o suporte à modalidade. </t>
  </si>
  <si>
    <t>Ver também D1 (5) e D3 (5)</t>
  </si>
  <si>
    <t>As informações sobre a eficácia do suporte ao design e desenvolvimento orientam o fornecimento de suporte aos cursos híbridos.</t>
  </si>
  <si>
    <t xml:space="preserve">As avaliações de risco institucional e as estratégias de mitigação são atualizadas regularmente para refletir mudanças no uso e as necessidades de suporte a tecnologias de apoio ao ensino híbrido. </t>
  </si>
  <si>
    <t xml:space="preserve">Ver também D1 (5), D3 (5) e O4 (5) </t>
  </si>
  <si>
    <t>S6</t>
  </si>
  <si>
    <t>A equipe de professores recebe suporte técnico para o planejamento do uso de recursos digitais.</t>
  </si>
  <si>
    <t>Os professores têm acesso a suporte (incluindo treinamento, orientações e exemplos) sobre o uso de informações digitais pelos alunos.</t>
  </si>
  <si>
    <t>O uso de informações digitais pelos alunos é suportado em todos os cursos.</t>
  </si>
  <si>
    <t xml:space="preserve">Todas as informações digitais dos alunos são armazenadas em um sistema de backup validado. </t>
  </si>
  <si>
    <t>Ver também D5 (1) e O4 (2)</t>
  </si>
  <si>
    <t xml:space="preserve">O acesso às informações digitais dos alunos é autenticado e autorizado. </t>
  </si>
  <si>
    <t>Ver também O4 (2)</t>
  </si>
  <si>
    <t>O design e desenvolvimento de módulos, cursos e programas de ensino híbrido abordam o uso de informações digitais pelos alunos.</t>
  </si>
  <si>
    <t>Os procedimentos de design e desenvolvimento de módulos, cursos e programas de ensino híbrido incluem uma avaliação formal das competências de informação digital dos professores.</t>
  </si>
  <si>
    <t>Avaliações de risco formais do uso de informações digitais pelos alunos e planejamento de mitigação são exigidas pelos procedimentos de design e desenvolvimento de módulos, cursos e programas de ensino híbrido.</t>
  </si>
  <si>
    <t xml:space="preserve">Ver também A6 (2) e A8 (2) </t>
  </si>
  <si>
    <t>A equipe de professores é fornecida suporte (incluindo treinamento, diretrizes e exemplos) de apoio ao uso de informações digitais pelos alunos, incluindo aspectos de propriedade intelectual, plágio e avaliação.</t>
  </si>
  <si>
    <t>Os procedimentos formais de design e desenvolvimento de módulos, cursos e programas de ensino híbrido incluem explicitamente a consideração do uso, proteção e privacidade das informações digitais pelos alunos.</t>
  </si>
  <si>
    <t xml:space="preserve">Ver também A6 (3), A7 (3), D1 (3), D2 (3), D3 (3), D7 (3), S5 (3), O1 (3), O3 (3), O4 (3), O5 (3), O9 (3), R2 (3) e R4 (3) </t>
  </si>
  <si>
    <t>Ver também: D1(3) e S5(3)</t>
  </si>
  <si>
    <t>O uso pela equipe de professores de recursos de suporte para o desenvolvimento de habilidades de informação digital dos alunos é monitorado regularmente.</t>
  </si>
  <si>
    <t>Feedback é coletado regularmente dos alunos sobre a eficácia do suporte de habilidades de informação digital fornecido.</t>
  </si>
  <si>
    <t>Feedback é coletado regularmente da equipe sobre sua eficácia no apoio ao desenvolvimento de habilidades de informação digital do aluno.</t>
  </si>
  <si>
    <t xml:space="preserve">A capacidade da equipe de ensino na utilização de tecnologias e pedagogias de apoio ao ensino híbrido é monitorada regularmente. </t>
  </si>
  <si>
    <t>Ver também S5 (4)</t>
  </si>
  <si>
    <t>Ver também D1 (4) e S5 (4)</t>
  </si>
  <si>
    <t>Os custos e benefícios financeiros das instalações de apoio às habilidades de informação digital dos alunos são monitorados regularmente.</t>
  </si>
  <si>
    <t>As instalações de suporte de informações digitais estão sujeitas a revisões formais de garantia de qualidade nos principais marcos.</t>
  </si>
  <si>
    <t>Avaliações de risco de iniciativas de cursos híbridos é realizadas regularmente para identificar requisitos para suporte técnico novo ou alterado.</t>
  </si>
  <si>
    <t xml:space="preserve">Ver também D1 (4), D2 (4), S5 (4), O1 (4), O3 (4), O5 (4) e O9(4) </t>
  </si>
  <si>
    <t>Informações sobre as habilidades do corpo docente no apoio ao uso da informação digital pelos alunos orientam o design e desenvolvimento de módulos, cursos e programas de ensino híbrido.</t>
  </si>
  <si>
    <t>As informações sobre a eficácia do suporte de informações digitais orientam o fornecimento de recursos de apoio ao ensino híbrido.</t>
  </si>
  <si>
    <t>Informações sobre a eficácia do suporte à informação digital orientam a seleção de novas tecnologias para os cursos híbridos.</t>
  </si>
  <si>
    <t>As informações sobre a eficácia do suporte à informação digital orientam o planejamento estratégico e operacional do cursos híbridos.</t>
  </si>
  <si>
    <t>As avaliações de riscos institucionais e as estratégias de mitigação são atualizadas regularmente para refletir o uso de informações digitais dos alunos e as necessidades de suporte.</t>
  </si>
  <si>
    <t>Q1</t>
  </si>
  <si>
    <t>Os alunos são capazes de fornecer feedback regular sobre a qualidade e a eficácia da sua experiência no ensino híbrido.</t>
  </si>
  <si>
    <t>Feedback somativo é coletado regularmente dos alunos sobre a qualidade e a eficácia de sua experiência no ensino híbrido.</t>
  </si>
  <si>
    <t>Feedback formativo é coletado regularmente dos alunos em relação à qualidade e eficácia de sua experiência no ensino híbrido.</t>
  </si>
  <si>
    <t>Os alunos são informados sobre como as informações de feedback serão usadas para modificar e melhorar sua experiência no ensino híbrido.</t>
  </si>
  <si>
    <t xml:space="preserve">Os procedimentos de design e desenvolvimento de módulos, cursos e programas de ensino híbrido incluem fases de avaliação explícitas de sua qualidade e a eficácia. </t>
  </si>
  <si>
    <t>Ver também Q2 (2)</t>
  </si>
  <si>
    <t>O design e desenvolvimento de módulos, cursos e programas de ensino híbrido incluem oportunidades para testes de usuários pelos alunos.</t>
  </si>
  <si>
    <t>O design e desenvolvimento de módulos, cursos e programas de ensino híbrido incluem a coleta de informações do aluno antes da implementação do projeto.</t>
  </si>
  <si>
    <t>Procedimentos consistentes de avaliação são usados.</t>
  </si>
  <si>
    <t xml:space="preserve">Um repositório de informações de feedback do ensino híbrido é fornecido. </t>
  </si>
  <si>
    <t>Ver também Q2 (2) e Q3 (2)</t>
  </si>
  <si>
    <t>As políticas institucionais definem requisitos para avaliações pelos alunos sobre a eficácia educacional dos módulos, cursos e programas de ensino híbrido.</t>
  </si>
  <si>
    <t>As políticas institucionais definem requisitos para a qualidade e o tipo de feedback de avaliação a ser fornecido aos alunos.</t>
  </si>
  <si>
    <t>Apoio especializado é fornecido para avaliações do feedback dos alunos sobre a qualidade e eficácia das iniciativas de cursos híbridos.</t>
  </si>
  <si>
    <t>A equipe de professores recebe suporte (incluindo treinamento, diretrizes e exemplos) sobre o uso de informações de avaliação e feedback para melhorar os resultados de aprendizagem dos alunos.</t>
  </si>
  <si>
    <t xml:space="preserve">Ver também A4 (3), A5 (3) e A8 (3) </t>
  </si>
  <si>
    <t xml:space="preserve">As políticas institucionais exigem que as avaliações dos alunos em cursos híbridos sejam realizadas de forma independente, de acordo com um cronograma padrão e procedimentos definidos. </t>
  </si>
  <si>
    <t>Ver também R2 (3)</t>
  </si>
  <si>
    <t xml:space="preserve">Os resultados da avaliação são reportados regularmente de forma a permitir a comparação da eficácia educacional dos módulos, cursos e programas de ensino híbrido. </t>
  </si>
  <si>
    <t>Ver também Q2 (4) e Q3 (4)</t>
  </si>
  <si>
    <t xml:space="preserve">Os custos financeiros e os benefícios das avaliações dos alunos são monitorados regularmente. </t>
  </si>
  <si>
    <t xml:space="preserve">Ver também R2 (4) </t>
  </si>
  <si>
    <t>Ver também: A1 (4), A7(4), A8(4), D1(4), D2(4),  D4(4), D5(4), D6(4), S5(4), Q2(4), Q3(4), O1(4), O2(4), O3(4), O4(4), O5(4), O9(4) e R2 (4)</t>
  </si>
  <si>
    <t xml:space="preserve">Avaliações de risco de iniciativas de cursos híbridos, novas ou alteradas, são realizadas regularmente para identificar requisitos para procedimentos de avaliação. </t>
  </si>
  <si>
    <t>Ver também Q2 (4)</t>
  </si>
  <si>
    <t xml:space="preserve">As informações das avaliações dos alunos sobre o ensino híbrido orientam mudanças pedagógicas e tecnológicas. </t>
  </si>
  <si>
    <t xml:space="preserve">Ver também R2 (5) </t>
  </si>
  <si>
    <t>As informações das avaliações dos alunos sobre o ensino híbrido orientam a alocação de recursos para o ensino de apoio.</t>
  </si>
  <si>
    <t xml:space="preserve">Mudanças tecnológicas e pedagógicas para o ensino híbrido estão sujeitas a avaliação formal. </t>
  </si>
  <si>
    <t>Ver também Q2 (5)</t>
  </si>
  <si>
    <t>Avaliações institucionais de risco e estratégias de mitigação são atualizadas regularmente para refletir as avaliações dos alunos sobre o ensino híbrido.</t>
  </si>
  <si>
    <t>Q2</t>
  </si>
  <si>
    <t>A equipe de professores é capaz de fornecer feedback regular sobre a qualidade e a eficácia de sua experiência no ensino híbrido.</t>
  </si>
  <si>
    <t>Feedback somativo é coletado regularmente do corpo docente sobre a qualidade e a eficácia de sua experiência no ensino híbrido.</t>
  </si>
  <si>
    <t>Feedback formativo é coletado regularmente do corpo docente em relação à qualidade e efetividade de sua experiência no ensino híbrido.</t>
  </si>
  <si>
    <t>A equipe recebe informações sobre como as informações de feedback foram e serão usadas para modificar e melhorar sua experiência no ensino híbrido.</t>
  </si>
  <si>
    <t>Os procedimentos de design e desenvolvimento de módulos, cursos e programas de ensino híbrido incluem fases de avaliação explícitas que avaliam a qualidade e a eficácia do ensino híbrido.</t>
  </si>
  <si>
    <t>Ver também Q1 (2)</t>
  </si>
  <si>
    <t>O design e desenvolvimento de módulos, cursos e programas de ensino híbrido incluem oportunidades para testes de usuários pela equipe.</t>
  </si>
  <si>
    <t xml:space="preserve">Ver também D1 (2), S5 (2) e O9 (2) </t>
  </si>
  <si>
    <t xml:space="preserve">Procedimentos consistentes de avaliação são usados. </t>
  </si>
  <si>
    <t>Os procedimentos de design e desenvolvimento de módulos, cursos e programas de ensino híbrido incluem a coleta de informação do pessoal antes da implementação do projeto.</t>
  </si>
  <si>
    <t>Um repositório de informações de feedback do ensino híbrido é fornecido.</t>
  </si>
  <si>
    <t>Ver também Q1 (2) e Q3 (22)</t>
  </si>
  <si>
    <t>As políticas institucionais definem requisitos para avaliações pela equipe sobre a eficácia educacional dos módulos, cursos e programas de ensino híbrido.</t>
  </si>
  <si>
    <t>Apoio especializado fornecido para avaliação do feedback da equipe sobre a qualidade e eficácia das iniciativas de ensino híbrido.</t>
  </si>
  <si>
    <t>A equipe recebe suporte (incluindo treinamento, diretrizes e exemplos) sobre o uso de informações de avaliação e feedback para melhorar o apoio à equipe de professores.</t>
  </si>
  <si>
    <t>As políticas institucionais exigem que as avaliações do ensino híbrido sejam realizadas de forma independente, de acordo com um cronograma padrão e procedimentos definidos.</t>
  </si>
  <si>
    <t>A equipe de professores é apoiada na pesquisa e reflexão sobre suas próprias práticas e experiências no ensino híbrido.</t>
  </si>
  <si>
    <t>Ver também Q1 (4) e Q3 (4)</t>
  </si>
  <si>
    <t>Os custos e benefícios financeiros das avaliações do pessoal são monitorados regularmente.</t>
  </si>
  <si>
    <t>Ver também: A1 (4), A7(4), A8(4), D1(4), D2(4),  D4(4), D5(4), D6(4), S5(4), Q1(4), Q3(4), O1(4), O2(4), O3(4), O4(4), O5(4), O9(4) e R2 (4)</t>
  </si>
  <si>
    <t xml:space="preserve">Avaliações de risco de iniciativas de ensino híbrido, novas ou alteradas, são realizadas regularmente para identificar requisitos para procedimentos de avaliação. </t>
  </si>
  <si>
    <t>Ver também Q1 (4)</t>
  </si>
  <si>
    <t>Informações das avaliações da equipe de ensino híbrido orientam as mudanças pedagógicas e tecnológicas.</t>
  </si>
  <si>
    <t>As informações das avaliações da equipe de ensino híbrido orientam a alocação de recursos para o apoio do pessoal docente.</t>
  </si>
  <si>
    <t>Todas as novas tecnologias e pedagogias de apoio ao ensino híbrido estão sujeitas a avaliação formal.</t>
  </si>
  <si>
    <t>Ver também Q1 (5)</t>
  </si>
  <si>
    <t>As avaliações de riscos institucionais e as estratégias de mitigação são atualizadas regularmente para refletir as avaliações da equipe de ensino híbrido.</t>
  </si>
  <si>
    <t>Q3</t>
  </si>
  <si>
    <t>São realizadas revisões regulares dos aspectos ligados ao ensino híbrido.</t>
  </si>
  <si>
    <t>As revisões dos materiais instrucionais dos cursos híbridos são realizadas regularmente.</t>
  </si>
  <si>
    <t>As revisões das atividades de ensino dos cursos híbridos são conduzidas regularmente.</t>
  </si>
  <si>
    <t>As revisões dos resultados dos alunos dos cursos híbridos são realizadas regularmente.</t>
  </si>
  <si>
    <t>As revisões de atividades de avaliação dos cursos híbridos são realizadas regularmente.</t>
  </si>
  <si>
    <t>Os alunos e equipe recebem informações sobre como as avaliações foram e serão usadas para modificar e melhorar suas experiências no ensino híbrido.</t>
  </si>
  <si>
    <t>Revisões regulares são realizadas formalmente como parte dos procedimentos normais para ministrar cursos usando tecnologias e pedagogias de apoio ao ensino híbrido.</t>
  </si>
  <si>
    <t>Os procedimentos de design e desenvolvimento do cursos híbridos incluem um plano formal para avaliar o sucesso do uso de novas tecnologias ou pedagogias.</t>
  </si>
  <si>
    <t xml:space="preserve">Um repositório de informações de feedback sobre o ensino híbrido é fornecido. </t>
  </si>
  <si>
    <t xml:space="preserve">Ver também Q1 (2) Q2 (2) </t>
  </si>
  <si>
    <t>Padrões institucionais são definidos para a revisão regular dos aspectos ligados ao ensino híbrido.</t>
  </si>
  <si>
    <t>Os funcionários recebem suporte (incluindo treinamento, diretrizes e exemplos) na análise e uso de informações de revisão e avaliação.</t>
  </si>
  <si>
    <t>Padrões institucionais são definidos para avaliar novas tecnologias e pedagogias de apoio ao ensino híbrido.</t>
  </si>
  <si>
    <t>As políticas institucionais exigem que as revisões do ensino híbrido sejam realizadas de forma independente, de acordo com um cronograma padrão e procedimentos definidos.</t>
  </si>
  <si>
    <t xml:space="preserve">Revisões são relatadas regularmente de uma maneira que permite a comparação de iniciativas ensino híbrido. </t>
  </si>
  <si>
    <t>Ver também Q1 (4) e Q2 (4)</t>
  </si>
  <si>
    <t xml:space="preserve">Informações sobre o sucesso ou fracasso das iniciativas de ensino híbrido são monitoradas regularmente. </t>
  </si>
  <si>
    <t>Ver também O1 (4)</t>
  </si>
  <si>
    <t>Os custos financeiros e os benefícios das revisões formais são monitorados regularmente.</t>
  </si>
  <si>
    <t>Ver também: A1 (4), A7(4), A8(4), D1(4), D2(4),  D4(4), D5(4), D6(4), S5(4), Q1(4), Q2(4), O1(4), O2(4), O3(4), O4(4), O5(4), O9(4) e R2 (4)</t>
  </si>
  <si>
    <t>Avaliações de risco de iniciativas de ensino híbrido são realizadas regularmente para identificar requisitos para procedimentos de revisão de cursos novos ao alterados.</t>
  </si>
  <si>
    <t>Informações de revisões sobre projetos de ensino híbrido orientam o planejamento estratégico para o ensino híbrido.</t>
  </si>
  <si>
    <t>Informações sobre o sucesso ou fracasso das tecnologias de apoio ao ensino híbrido orientam a alocação de recursos.</t>
  </si>
  <si>
    <t>Informações de revisões sobre projetos de ensino híbrido orientam o planejamento de iniciativas de ensino híbrido.</t>
  </si>
  <si>
    <t>Avaliações de risco de iniciativas de ensino híbrido fracassadas são formalmente revisadas para identificar fatores para inclusão na análise de risco e planos de mitigação de iniciativas, existentes ou futuras, de ensino híbrido.</t>
  </si>
  <si>
    <t>Avaliações institucionais de risco e estratégias de mitigação são atualizadas regularmente para refletir os resultados da revisão no ensino híbrido.</t>
  </si>
  <si>
    <t>O1</t>
  </si>
  <si>
    <t>Critérios formais orientam a alocação de recursos para os projetos de cursos híbridos.</t>
  </si>
  <si>
    <t>Recursos para todas as iniciativas de apoio ao ensino híbrido são alocados de acordo com critérios formalmente definidos.</t>
  </si>
  <si>
    <t>Os recursos para as iniciativas de apoio ao ensino híbrido são alocados durante o ciclo orçamentário.</t>
  </si>
  <si>
    <t>O planejamento de iniciativas de apoio ao ensino híbrido são formalmente vinculados aos critérios de decisões usados para a alocação de recursos.</t>
  </si>
  <si>
    <t>Os critérios institucionais de alocação de recursos de apoio ao ensino híbrido incluem custos de manutenção contínuos.</t>
  </si>
  <si>
    <t xml:space="preserve">Avaliações de risco formais de iniciativas de apoio ao ensino híbrido e planejamento de mitigação são exigidas pelos procedimentos de alocação de recursos do ensino híbrido. </t>
  </si>
  <si>
    <t>Ver também O5 (2)</t>
  </si>
  <si>
    <t xml:space="preserve">Os critérios de alocação de recursos das iniciativas de apoio ao ensino híbrido estão explicitamente ligados às estratégias institucionais para o ensino híbrido e aos planos tecnológicos. </t>
  </si>
  <si>
    <t>Ver também O9 (1)</t>
  </si>
  <si>
    <t>A equipe recebe suporte (incluindo treinamento, diretrizes e exemplos) sobre o desenvolvimento de propostas de ensino híbrido usando os critérios de alocação de recursos.</t>
  </si>
  <si>
    <t xml:space="preserve">Ver também A6 (3), A7 (3), D1 (3), D2 (3), D3 (3), D7 (3), S5 (3), S6 (3), O3 (3), O4 (3), O5 (3), O9 (3), R2 (3) e R4 (3) </t>
  </si>
  <si>
    <t>A alocação de recursos de apoio ao ensino híbrido é coordenada em toda a instituição.</t>
  </si>
  <si>
    <t>Informações sobre o sucesso ou fracasso das iniciativas de ensino híbrido são monitoradas regularmente.</t>
  </si>
  <si>
    <t>Ver também Q3 (4)</t>
  </si>
  <si>
    <t>Feedback é recolhido regularmente dos alunos sobre o impacto das iniciativas de ensino híbrido na sua aprendizagem.</t>
  </si>
  <si>
    <t>Feedback é coletado regularmente da equipe sobre o impacto das iniciativas de ensino híbrido na aprendizagem dos alunos.</t>
  </si>
  <si>
    <t xml:space="preserve">O impacto estratégico dos critérios de alocação de recursos de apoio ao ensino híbrido é monitorado regularmente. </t>
  </si>
  <si>
    <t>Os custos e benefícios financeiros dos critérios de alocação de recursos do apoio ao ensino híbrido são monitorados regularmente.</t>
  </si>
  <si>
    <t>Ver também: A1 (4), A7(4), A8(4), D1(4), D2(4),  D4(4), D5(4), D6(4), S5(4), Q1(4), Q2(4), Q3(4), O2(4), O3(4), O4(4), O5(4), O9(4) e R2 (4)</t>
  </si>
  <si>
    <t>As decisões de alocação de recursos de apoio ao ensino híbrido são relatadas regularmente.</t>
  </si>
  <si>
    <t>Avaliações de risco de iniciativas de ensino híbrido, novas ou alteradas, são realizadas regularmente para identificar requisitos para critérios de alocação de recursos.</t>
  </si>
  <si>
    <t xml:space="preserve">Ver também D1 (4), D2 (4), S5 (4), S6 (4), O3 (4), O5 (4) e O9 (4) </t>
  </si>
  <si>
    <t>Informações de iniciativas piloto de ensino híbrido orientam a alocação de apoio e recursos para o uso de tecnologias e pedagogias de apoio ao ensino híbrido.</t>
  </si>
  <si>
    <t>Informações sobre o impacto estratégico dos critérios de alocação de recursos de apoio ao ensino híbrido orientam o planejamento estratégico para o ensino híbrido.</t>
  </si>
  <si>
    <t>Projetos e iniciativas de ensino híbrido bem-sucedidos são documentados como estudos de caso vinculados a critérios de alocação de recursos de apoio ao ensino híbrido.</t>
  </si>
  <si>
    <t>Os pedidos de alocação de recursos de apoio ao ensino híbrido são analisados para reutilização.</t>
  </si>
  <si>
    <t xml:space="preserve">Avaliações institucionais de risco e estratégias de mitigação são atualizadas regularmente para refletir os resultados das iniciativas de ensino híbrido. </t>
  </si>
  <si>
    <t xml:space="preserve">Ver também D6 (5), O2 (5), O3 (5) e O5 (5) </t>
  </si>
  <si>
    <t>Critérios de alocação de recursos das iniciativas de ensino híbrido são revisados como parte das estratégias institucionais de revisão de planos de ensino e de tecnologia.</t>
  </si>
  <si>
    <t>O2</t>
  </si>
  <si>
    <t>As políticas e estratégias institucionais (PDI, PPP e PPC) abordam explicitamente o ensino híbrido. </t>
  </si>
  <si>
    <t>Tecnologias e pedagogias de apoio ao ensino híbrido são explicitamente abordadas em políticas e estratégias institucionais relevantes de aprendizagem e ensino.</t>
  </si>
  <si>
    <t xml:space="preserve">O pessoal com experiência em ensino híbrido está formalmente envolvido no desenvolvimento de estratégias e políticas institucionais de aprendizagem e ensino. </t>
  </si>
  <si>
    <t>Ver também O9 (2)</t>
  </si>
  <si>
    <t>Os alunos estão formalmente envolvidos no desenvolvimento de estratégias e políticas institucionais para o ensino híbrido.</t>
  </si>
  <si>
    <t>A inclusão de aspectos ligados ao ensino híbrido em políticas e estratégias institucionais relevantes é formalmente endossada pela liderança institucional.</t>
  </si>
  <si>
    <t xml:space="preserve">Os planos de desenvolvimento das iniciativas de ensino híbrido estão formalmente ligados às decisões às estratégias institucionais para o ensino híbrido e aos planos operacionais associados. </t>
  </si>
  <si>
    <t xml:space="preserve">Ver também O3 (2), O5 (2), O6 (2), O7 (2), O8 (2) e O9 (2) </t>
  </si>
  <si>
    <t>As revisões de política e estratégia de aprendizagem e ensino são orientadas pelas implicações do ensino híbrido.</t>
  </si>
  <si>
    <t>Os planos de desenvolvimento de iniciativas de ensino híbrido abordam formalmente as implicações de políticas e estratégias.</t>
  </si>
  <si>
    <t>As políticas institucionais exigem que as implicações do ensino híbrido sejam incluídas no desenvolvimento de políticas novas e existentes.</t>
  </si>
  <si>
    <t xml:space="preserve">Os funcionários recebem suporte (incluindo treinamento, diretrizes e exemplos) sobre como vincular os planos de desenvolvimento das iniciativas de ensino híbrido aos planos estratégicos institucionais para o ensino híbrido. </t>
  </si>
  <si>
    <t>Ver também O5 (3) e O9 (3)</t>
  </si>
  <si>
    <t>Os funcionários recebem suporte (incluindo treinamento, diretrizes e exemplos) sobre como abordar o ensino híbrido durante o desenvolvimento de políticas e estratégias.</t>
  </si>
  <si>
    <t xml:space="preserve">A equipe engajada na estratégia para o ensino híbrido e no desenvolvimento de políticas é fornecida com uma base de evidências pesquisadas de iniciativas de ensino híbrido. </t>
  </si>
  <si>
    <t>Ver também O9 (3)</t>
  </si>
  <si>
    <t>Estratégias e planos para o ensino híbrido são coordenados em toda a instituição.</t>
  </si>
  <si>
    <t>Aprendizagem institucional e estratégias e políticas de ensino são regularmente e formalmente revisadas para garantir que os aspectos do ensino híbrido sejam abordados.</t>
  </si>
  <si>
    <t>Feedback é recolhido regularmente dos alunos sobre a eficácia das políticas e estratégias para o ensino híbrido.</t>
  </si>
  <si>
    <t>Feedback é recolhido regularmente sobre a eficácia das políticas e estratégias para o ensino híbrido.</t>
  </si>
  <si>
    <t>Os custos e benefícios financeiros das políticas e estratégias de ensino e aprendizagem são monitorados regularmente.</t>
  </si>
  <si>
    <t>Ver também: A1 (4), A7(4), A8(4), D1(4), D2(4),  D4(4), D5(4), D6(4), S5(4), Q1(4), Q2(4), Q3(4), O1(4), O3(4), O4(4), O5(4), O9(4) e R2 (4)</t>
  </si>
  <si>
    <t>Avaliações de risco de iniciativas de ensino híbrido são realizadas regularmente para identificar requisitos para estratégias e políticas para o ensino híbrido novas ou alteradas.</t>
  </si>
  <si>
    <t>A conformidade com as estratégias e políticas de aprendizagem e ensino é monitorada regularmente.</t>
  </si>
  <si>
    <t>A informação sobre os resultados das iniciativas de ensino híbrido orienta a estratégia de aprendizagem e ensino e o desenvolvimento de políticas.</t>
  </si>
  <si>
    <t xml:space="preserve">Ver também D6 (5), O1 (5), O3 (5) e O5 (5) </t>
  </si>
  <si>
    <t>As estratégias e políticas institucionais de aprendizagem e ensino passam por uma avaliação formal do risco quando ocorre qualquer falha significativa na tecnologia de apoio ao ensino híbrido.</t>
  </si>
  <si>
    <t>O3</t>
  </si>
  <si>
    <t>Há um plano explicito para apoiar o uso de tecnologias ligadas a oferta Há um plano explícito para apoiar o uso de tecnologias na oferta de cursos híbridos.</t>
  </si>
  <si>
    <t>Os planos tecnológicos institucionais para o ensino híbrido guiam a adoção da tecnologia durante as iniciativas de ensino híbrido.</t>
  </si>
  <si>
    <t>Os planos tecnológicos institucionais para o ensino híbrido descrevem os procedimentos para aquisição, implantação, suporte, manutenção e atualização de hardware e software para apoio ao ensino híbrido.</t>
  </si>
  <si>
    <t>As atividades de design e desenvolvimento de módulos, cursos e programas de ensino híbrido ligam formalmente as decisões sobre tecnologias e pedagogias de apoio ao ensino híbrido com os planos institucionais de tecnologia de apoio ao ensino híbrido.</t>
  </si>
  <si>
    <t>Os planos tecnológicos institucionais para o ensino híbrido têm objetivos e marcos claramente definidos e empiricamente mensuráveis.</t>
  </si>
  <si>
    <t>Os planos institucionais de tecnologia para o ensino híbrido são formalmente endossados e explicitamente apoiados pela liderança institucional.</t>
  </si>
  <si>
    <t>Os planos de iniciativas de ensino híbrido incluem planos de avaliação e mitigação de riscos vinculados aos planos institucionais de tecnologia para o ensino híbrido e avaliações de risco associadas.</t>
  </si>
  <si>
    <t>Os planos de desenvolvimento das iniciativas de ensino híbrido são formalmente ligam as decisões às estratégias institucionais para o ensino híbrido e aos planos operacionais associados.</t>
  </si>
  <si>
    <t xml:space="preserve">Ver também O2 (2), O5 (2), O6 (2), O7 (2), O8 (2) e O9 (2) </t>
  </si>
  <si>
    <t>A equipe de professores está formalmente envolvida no desenvolvimento e revisão de planos institucionais de tecnologia para o ensino híbrido.</t>
  </si>
  <si>
    <t>Os alunos estão formalmente envolvidos no desenvolvimento e revisão de planos institucionais de tecnologia para o ensino híbrido.</t>
  </si>
  <si>
    <t>Planos de iniciativas de ensino híbrido abordam a manutenção de tecnologias de apoio ao ensino híbrido.</t>
  </si>
  <si>
    <t>As políticas institucionais exigem que todas as iniciativas de ensino híbrido estejam em conformidade com os planos institucionais de tecnologia para o ensino híbrido.</t>
  </si>
  <si>
    <t>Os funcionários recebem suporte (incluindo treinamento, diretrizes e exemplos) sobre o uso de planos de tecnologia para o ensino híbrido como parte do design e desenvolvimento de módulos, cursos e programas de ensino híbrido.</t>
  </si>
  <si>
    <t>Os recursos da equipe de desenvolvimento e suporte a cursos híbridos são alocados com referência aos planos institucionais de tecnologia para o ensino híbrido.</t>
  </si>
  <si>
    <t>A equipe engajada no design e desenvolvimento de módulos, cursos e programas de ensino híbrido recebe uma base de evidências pesquisadas sobre o ensino híbrido.</t>
  </si>
  <si>
    <t xml:space="preserve">Ver também A6 (3), A7 (3), D1 (3), D2 (3), D3 (3), D7 (3), S5 (3), S6 (3), O1 (3), O4 (3), O5 (3), O9 (3), R2 (3) e R4 (3) </t>
  </si>
  <si>
    <t>Estratégias formais de avaliação e mitigação de riscos estão incluídas nos planos institucionais de tecnologia para o ensino híbrido.</t>
  </si>
  <si>
    <t>Os planos institucionais de tecnologia para o ensino híbrido são coordenados em toda a instituição.</t>
  </si>
  <si>
    <t>A conformidade com planos institucionais de tecnologia para o ensino híbrido durante atividades de design e desenvolvimento de módulos, cursos e programas de ensino híbrido é monitorada regularmente.</t>
  </si>
  <si>
    <t>Feedback é coletado regularmente da equipe sobre a eficácia dos planos institucionais de tecnologia para o ensino híbrido como ferramentas para orientar o design e desenvolvimento de cursos e programas.</t>
  </si>
  <si>
    <t>Os custos e benefícios financeiros dos planos de tecnologia para o ensino híbrido são monitorados regularmente.</t>
  </si>
  <si>
    <t>Ver também: A1 (4), A7(4), A8(4), D1(4), D2(4),  D4(4), D5(4), D6(4), S5(4), Q1(4), Q2(4), Q3(4), O1(4), O2(4), O4(4), O5(4), O9(4) e R2 (4)</t>
  </si>
  <si>
    <t>Avaliações de risco de iniciativas de ensino híbrido, novas ou alteradas, são realizadas regularmente para identificar requisitos para dos planos de tecnologia para o ensino híbrido.</t>
  </si>
  <si>
    <t xml:space="preserve">Ver também D1 (4), D2 (4), S5 (4), S6 (4), O1 (4), O5 (4) e O9(4) </t>
  </si>
  <si>
    <t>As informações sobre o cumprimento dos planos institucionais de tecnologia para o ensino híbrido orientam o apoio e a mobilização de iniciativas de ensino híbrido.</t>
  </si>
  <si>
    <t>Os planos institucionais de tecnologia para o ensino híbrido passam por uma avaliação formal do risco quando ocorre qualquer falha significativa na tecnologia de apoio ao ensino híbrido.</t>
  </si>
  <si>
    <t>Os planos institucionais de tecnologia para o ensino híbrido passam por uma reavaliação formal como parte de iniciativas de ensino híbrido.</t>
  </si>
  <si>
    <t xml:space="preserve">Ver também D6 (5), O1 (5), O2 (5) e O5 (5) </t>
  </si>
  <si>
    <t>O4</t>
  </si>
  <si>
    <t>A informação digital é monitorada e baseada em um plano institucional de tecnologia da informação.</t>
  </si>
  <si>
    <t>A integridade e a validade das informações digitais são monitoradas regularmente.</t>
  </si>
  <si>
    <t>O design e desenvolvimento de módulos, cursos e programas de ensino híbrido ligam formalmente as decisões aos planos institucionais de integridade de informações digitais.</t>
  </si>
  <si>
    <t xml:space="preserve">Todas as informações digitais do curso são armazenadas em um sistema de backup validado. </t>
  </si>
  <si>
    <t>Ver também D5 (1) e S6 (2)</t>
  </si>
  <si>
    <t xml:space="preserve">O acesso a todas as informações digitais do curso é autenticado e autorizado. </t>
  </si>
  <si>
    <t>Ver também S6 (2)</t>
  </si>
  <si>
    <t>Repositórios institucionais são fornecidos para informação digital.</t>
  </si>
  <si>
    <t>Os planos de iniciativas de ensino híbrido abordam os requisitos de suporte de informações digitais.</t>
  </si>
  <si>
    <t>O design e desenvolvimento de módulos, cursos e programas de ensino híbrido abordam a integridade e a validade da informação digital.</t>
  </si>
  <si>
    <t>Avaliações institucionais de risco e estratégias de mitigação abordam os riscos associados ao uso de informações digitais em iniciativas de ensino híbrido.</t>
  </si>
  <si>
    <t>Planos de integridade de informação digital institucional são definidos.</t>
  </si>
  <si>
    <t>Padrões de apoio institucional são definidos para o uso da informação digital no design e desenvolvimento de módulos, cursos e programas de ensino híbrido.</t>
  </si>
  <si>
    <t>Ver também A6 (3) e D7 (3)</t>
  </si>
  <si>
    <t>A equipe de professores recebe suporte (incluindo treinamento, orientações e exemplos) sobre o uso de informações digitais.</t>
  </si>
  <si>
    <t>A equipe de professores recebe suporte (incluindo treinamento, diretrizes e exemplos) sobre leis e licenças de propriedade intelectual.</t>
  </si>
  <si>
    <t>Procedimentos formais para design e desenvolvimento de módulos, cursos e programas de ensino híbrido incluem explicitamente a consideração do uso, proteção e privacidade da informação digital.</t>
  </si>
  <si>
    <t xml:space="preserve">Modelos e esquemas de metadados são definidos para uso em um nível individual e institucional. </t>
  </si>
  <si>
    <t>Ver também D7 (3)</t>
  </si>
  <si>
    <t xml:space="preserve">Ver também A6 (3), A7 (3), D1 (3), D2 (3), D3 (3), D7 (3), S5 (3), S6 (3), O1 (3), O3 (3), O5 (3), O9 (3), R2 (3) e R4 (3) </t>
  </si>
  <si>
    <t>Os planos de integridade da informação são coordenados em toda a instituição.</t>
  </si>
  <si>
    <t>A conformidade com os planos de integridade das informações institucionais é monitorada regularmente.</t>
  </si>
  <si>
    <t>Feedback é coletado regularmente da equipe sobre a eficácia do plano de integridade da informação institucional como uma ferramenta para orientar o design e desenvolvimento de módulos, cursos e programas de ensino híbrido.</t>
  </si>
  <si>
    <t>Estratégias e planos de informação digital são coordenados em toda a instituição.</t>
  </si>
  <si>
    <t>As instalações de suporte de informações digitais são monitoradas regularmente.</t>
  </si>
  <si>
    <t>Os custos e benefícios financeiros dos planos de integridade das informações institucionais são monitorados regularmente.</t>
  </si>
  <si>
    <t>Ver também: A1 (4), A7(4), A8(4), D1(4), D2(4),  D4(4), D5(4), D6(4), S5(4), Q1(4), Q2(4), Q3(4), O1(4), O2(4), O3(4), O5(4), O9(4) e R2 (4)</t>
  </si>
  <si>
    <t>Avaliações de risco de iniciativas de ensino híbrido, novas ou alteradas, são realizadas regularmente para identificar requisitos para planos de integridade de informações institucionais.</t>
  </si>
  <si>
    <t>Os planos institucionais de integridade das informações passam por uma avaliação formal do risco quando ocorre alguma falha significativa na tecnologia de apoio ao ensino híbrido.</t>
  </si>
  <si>
    <t>Os planos de integridade das informações institucionais são formalmente reavaliados quando novas iniciativas de ensino híbrido são consideradas.</t>
  </si>
  <si>
    <t>Informações sobre o uso de informações digitais por alunos e funcionários orientam o desenvolvimento do plano de integridade das informações institucionais.</t>
  </si>
  <si>
    <t>Informações sobre a integridade e validade dos guias de informações digitais para o fornecimento de iniciativas de ensino híbrido.</t>
  </si>
  <si>
    <t xml:space="preserve">As avaliações de risco institucional e as estratégias de mitigação são atualizadas regularmente para refletir o uso e as necessidades de suporte da tecnologia de apoio ao ensino híbrido em mutação. </t>
  </si>
  <si>
    <t>Ver também D1 (5), D3 (5) e S5 (5)</t>
  </si>
  <si>
    <t>O5</t>
  </si>
  <si>
    <t>As iniciativas de ensino híbrido são guiadas pelo projeto institucional.</t>
  </si>
  <si>
    <t>As decisões de tecnologia e pedagogia de apoio ao ensino híbrido são guiadas por um plano explícito de desenvolvimento para o ensino híbrido.</t>
  </si>
  <si>
    <t>A alocação de recursos para o design e desenvolvimento de módulos, cursos e programas de ensino híbrido está alinhada com os planos de desenvolvimento do ensino híbrido.</t>
  </si>
  <si>
    <t>A equipe de professores está formalmente envolvida na criação e revisão de planos de desenvolvimento de iniciativas de ensino híbrido.</t>
  </si>
  <si>
    <t>Os alunos estão formalmente envolvidos na criação e revisão de planos de desenvolvimento de iniciativas de ensino híbrido.</t>
  </si>
  <si>
    <t xml:space="preserve">Os planos de desenvolvimento das iniciativas de ensino híbrido formalmente ligam as decisões às estratégias institucionais para o ensino híbrido e aos planos operacionais associados. </t>
  </si>
  <si>
    <t xml:space="preserve">Ver também O2 (2), O3 (2), O6 (2), O7 (2), O8 (2) e O9 (2) </t>
  </si>
  <si>
    <t>Os planos de desenvolvimento de iniciativas de ensino híbrido são formalmente endossados pela liderança institucional.</t>
  </si>
  <si>
    <t xml:space="preserve">Avaliações de risco formais de iniciativas de ensino híbrido e planejamento de mitigação são exigidas pelos procedimentos de alocação de recursos para o ensino híbrido. </t>
  </si>
  <si>
    <t>Ver também O1 (2)</t>
  </si>
  <si>
    <t>A política institucional exige ligações formais entre planos de iniciativas de ensino híbrido e um plano institucional abrangente.</t>
  </si>
  <si>
    <t xml:space="preserve">Os funcionários recebem suporte (incluindo treinamento, diretrizes e exemplos) sobre como vincular os planos de desenvolvimento de iniciativas de ensino híbridos aos planos estratégicos institucionais para o ensino híbrido. </t>
  </si>
  <si>
    <t>Ver também O2 (3) e O9 (3)</t>
  </si>
  <si>
    <t xml:space="preserve">Ver também A6 (3), A7 (3), D1 (3), D2 (3), D3 (3), D7 (3), S5 (3), S6 (3), O1 (3), O3 (3), O4 (3), O9 (3), R2 (3) e R4 (3) </t>
  </si>
  <si>
    <t>Planos de iniciativas de ensino híbrido são coordenados em toda a instituição.</t>
  </si>
  <si>
    <t>As informações sobre o sucesso ou fracasso dos planos de desenvolvimento da iniciativas de ensino híbrido são monitoradas regularmente.</t>
  </si>
  <si>
    <t>Feedback é coletado regularmente dos alunos sobre planos de desenvolvimento de iniciativas de ensino híbrido.</t>
  </si>
  <si>
    <t>Feedback é coletado regularmente da equipe sobre planos de desenvolvimento de iniciativas de ensino híbrido.</t>
  </si>
  <si>
    <t>Os custos financeiros e os benefícios dos planos de desenvolvimento do ensino híbrido são monitorados regularmente.</t>
  </si>
  <si>
    <t>Ver também: A1 (4), A7(4), A8(4), D1(4), D2(4),  D4(4), D5(4), D6(4), S5(4), Q1(4), Q2(4), Q3(4), O1(4), O2(4), O3(4), O4 (4), O9(4) e R2 (4)</t>
  </si>
  <si>
    <t>Avaliações de risco de planos de desenvolvimento de iniciativas de ensino híbrido são realizadas regularmente.</t>
  </si>
  <si>
    <t>Ver também D1 (4), D2 (4), S5 (4), S6 (4), O1 (4), O3 (4) e O9(4)</t>
  </si>
  <si>
    <t>Planos de iniciativas de ensino híbrido são analisados para potencial reutilização.</t>
  </si>
  <si>
    <t>Os planos de iniciativas de ensino híbrido são revisados regularmente em todos os cursos e programas, usando tecnologias similares ou pedagogias para garantir consistência e eficácia.</t>
  </si>
  <si>
    <t xml:space="preserve">Avaliações institucionais de risco e estratégias de mitigação são atualizadas regularmente para refletir os resultados da iniciativas de ensino híbrido. </t>
  </si>
  <si>
    <t>Ver também D6 (5), O1 (5), O2 (5) e O3 (5)</t>
  </si>
  <si>
    <t>Os planos de desenvolvimento de iniciativas de ensino híbrido guiam os recursos para o design e desenvolvimento de módulos, cursos e programas de ensino híbrido.</t>
  </si>
  <si>
    <t>Os planos de desenvolvimento de iniciativas de ensino híbrido são formalmente reavaliados quando ocorrem falhas significativas na tecnologia de apoio ao ensino híbrido.</t>
  </si>
  <si>
    <t>O6</t>
  </si>
  <si>
    <t>Os alunos recebem informações sobre as tecnologias utilizadas nos cursos híbridos antes de iniciá-los.</t>
  </si>
  <si>
    <t>Materiais promocionais com instruções e requisitos sobre os cursos híbridos disponíveis aos alunos antes da inscrição.</t>
  </si>
  <si>
    <t xml:space="preserve">Os cursos incluem oportunidades para os alunos utilizarem recursos tecnológicos e pedagógicos de apoio ao ensino híbrido. </t>
  </si>
  <si>
    <t xml:space="preserve">Ver também A3 (1) e O7 (1) </t>
  </si>
  <si>
    <t>A documentação do curso descreve as tecnologias de apoio ao ensino híbrido usadas.</t>
  </si>
  <si>
    <t xml:space="preserve">Sessões de prática de uso de tecnologias de apoio ao ensino híbrido ou tutoriais organizados são fornecidos a todos os alunos como parte do curso. </t>
  </si>
  <si>
    <t xml:space="preserve">Ver também A3 (1) e O7 (2) </t>
  </si>
  <si>
    <t xml:space="preserve">Os planos de desenvolvimento de iniciativas de ensino híbrido formalmente ligam as decisões às estratégias institucionais para o ensino híbrido e aos planos operacionais associados. </t>
  </si>
  <si>
    <t xml:space="preserve">Ver também O2 (2), O3 (2), O5 (2), O7 (2), O8 (2) e O9 (2) </t>
  </si>
  <si>
    <t xml:space="preserve">Os objetivos de aprendizagem orientam as decisões em relação à tecnologia e à pedagogia a ser usada durante o design e desenvolvimento de módulos, cursos e programas de ensino híbrido. </t>
  </si>
  <si>
    <t xml:space="preserve">Ver também A1 (2), D3 (2) e O7 (2) </t>
  </si>
  <si>
    <t>As estratégias institucionais para o ensino híbrido abordam o acesso dos alunos às tecnologias de apoio ao ensino híbrido.</t>
  </si>
  <si>
    <t xml:space="preserve">Avaliações de riscos institucionais e estratégias de mitigação abordam os riscos associados à comunicação aos alunos de informações de sobre o ensino híbrido. </t>
  </si>
  <si>
    <t>Ver também O7 (2)</t>
  </si>
  <si>
    <t>Os padrões para comunicação de requisitos de tecnologia de apoio ao ensino híbrido são definidos para uso em toda a documentação do curso.</t>
  </si>
  <si>
    <t xml:space="preserve">A equipe de professores recebe modelos de documentação do curso e exemplos que explicam aos alunos como fazer uso efetivo das tecnologias de apoio ao ensino híbrido. </t>
  </si>
  <si>
    <t>Ver também O7 (3)</t>
  </si>
  <si>
    <t xml:space="preserve">As políticas institucionais exigem que os alunos tenham oportunidades de se preparar e praticar o uso das tecnologias de apoio ao ensino híbrido. </t>
  </si>
  <si>
    <t xml:space="preserve">A equipe de professores recebe suporte (incluindo treinamento, diretrizes e exemplos) sobre como ajudar os alunos no desenvolvimento de habilidades importantes para o ensino híbrido. </t>
  </si>
  <si>
    <t>Ver também S4 (3)</t>
  </si>
  <si>
    <t xml:space="preserve">A capacidade dos alunos de utilizarem a tecnologia de apoio ao ensino híbrido é monitorada regularmente. </t>
  </si>
  <si>
    <t xml:space="preserve">Ver também O7 (4) </t>
  </si>
  <si>
    <t>Feedback é coletado regularmente dos alunos sobre problemas com o uso de tecnologias de apoio ao ensino híbrido não são abordados nas descrições dos cursos fornecidos.</t>
  </si>
  <si>
    <t>Feedback é coletado regularmente da equipe sobre problemas com o uso de tecnologias de apoio ao ensino híbrido não são abordados nas descrições dos cursos fornecidos.</t>
  </si>
  <si>
    <t xml:space="preserve">A conformidade com as políticas que exigem que os alunos tenham oportunidades de preparar e praticar as tecnologias de apoio ao ensino híbrido é monitorada regularmente. </t>
  </si>
  <si>
    <t>Ver também O7 (4)</t>
  </si>
  <si>
    <t xml:space="preserve">Os custos e benefícios financeiros para os alunos do uso de tecnologias e pedagogias de apoio ao ensino híbrido são monitorados regularmente. </t>
  </si>
  <si>
    <t xml:space="preserve">Os procedimentos de comunicação estão sujeitos a revisões formais de garantia de qualidade. </t>
  </si>
  <si>
    <t xml:space="preserve">Ver também O7 (4), O8 (4), R1 (4), R3 (4) e R4 (4) </t>
  </si>
  <si>
    <t>Avaliações de risco de procedimentos de comunicação, novos ou alterados, sobre o ensino híbrido são realizadas regularmente.</t>
  </si>
  <si>
    <t>Informações sobre a eficácia dos padrões institucionais para fornecer aos alunos tecnologia de apoio ao ensino híbrido orientam o desenvolvimento desses padrões.</t>
  </si>
  <si>
    <t>Informações sobre a preparação do aluno para o ensino híbrido orientam a alocação de recursos de apoio para iniciativas de ensino híbrido.</t>
  </si>
  <si>
    <t xml:space="preserve">Ver também O7 (5) </t>
  </si>
  <si>
    <t xml:space="preserve">Planos de comunicação de alunos e funcionários incorporados em qualquer nova implantação de uso de tecnologia de apoio ao ensino híbrido. </t>
  </si>
  <si>
    <t xml:space="preserve">Informações sobre a preparação do aluno para o ensino híbrido orientam a alocação de recursos de suporte. </t>
  </si>
  <si>
    <t xml:space="preserve">Avaliações de riscos institucionais e estratégias de mitigação são atualizadas regularmente para refletir as necessidades do aluno de uso e suporte as tecnologia de apoio ao ensino híbrido. </t>
  </si>
  <si>
    <t xml:space="preserve">Ver também S1 (5), O7 (5) e O8 (5) </t>
  </si>
  <si>
    <t>O7</t>
  </si>
  <si>
    <t>Os alunos recebem informações pedagógicas sobre o modelo de ensino híbrido antes de iniciar os cursos.</t>
  </si>
  <si>
    <t>Materiais promocionais disponíveis para os alunos antes da inscrição descrevem a pedagogia do ensino híbrido.</t>
  </si>
  <si>
    <t xml:space="preserve">As atividades que requerem o uso de tecnologias específicas ligam claramente os requisitos aos resultados de aprendizagem estabelecidos do curso e da atividade. </t>
  </si>
  <si>
    <t xml:space="preserve">Ver também A1 (1), A8 (1) e D3 (2) </t>
  </si>
  <si>
    <t xml:space="preserve">Os cursos incluem oportunidades para os alunos praticarem o uso de tecnologias e pedagogias de apoio ao ensino híbrido. </t>
  </si>
  <si>
    <t>Ver também A3 (1) e O6 (1)</t>
  </si>
  <si>
    <t xml:space="preserve">A documentação do curso descreve as pedagogias usadas no ensino híbrido. </t>
  </si>
  <si>
    <t>Ver também A7 (2) e R2 (2)</t>
  </si>
  <si>
    <t xml:space="preserve">Os objetivos de aprendizagem orientam o design e desenvolvimento de módulos, cursos e programas de ensino híbrido em relação à tecnologia e à pedagogia a ser utilizada. </t>
  </si>
  <si>
    <t xml:space="preserve">Ver também A1 (2), D3 (2) e O6 (2) </t>
  </si>
  <si>
    <t xml:space="preserve">Sessões de prática de uso de tecnologias de apoio ao ensino híbrido ou tutoriais organizados devem ser fornecidos a todos os alunos como parte do curso. </t>
  </si>
  <si>
    <t>Ver também A3 (1) e O6 (2)</t>
  </si>
  <si>
    <t xml:space="preserve">Os planos de desenvolvimento das iniciativas de ensino híbrido ligam as decisões às estratégias institucionais para o ensino híbrido aos planos operacionais associados. </t>
  </si>
  <si>
    <t xml:space="preserve">Ver também O2 (2), O3 (2), O5 (2), O6 (2), O8 (2) e O9 (2) </t>
  </si>
  <si>
    <t xml:space="preserve">Avaliações de riscos institucionais e estratégias de mitigação abordam os riscos associados à comunicação aos alunos de informações sobre o ensino híbrido. </t>
  </si>
  <si>
    <t>Ver também O6 (2)</t>
  </si>
  <si>
    <t>Padrões para comunicar a fundamentação pedagógica da tecnologia de apoio ao ensino híbrido são definidos para uso em toda a documentação do curso.</t>
  </si>
  <si>
    <t>A equipe de professores recebe modelos de documentação do curso e exemplos que explicam aos alunos como fazer uso efetivo das tecnologias de apoio ao ensino híbrido.</t>
  </si>
  <si>
    <t>As equipes de ensino recebem suporte (incluindo treinamento, diretrizes e exemplos) sobre o apoio ao aprendizado do aluno no ensino híbrido.</t>
  </si>
  <si>
    <t xml:space="preserve">As políticas institucionais exigem que os alunos tenham oportunidades de se preparar e praticar o uso de tecnologias de apoio ao ensino híbrido. </t>
  </si>
  <si>
    <t>As expectativas pedagógicas dos alunos em relação ao ensino híbrido são regularmente monitoradas.</t>
  </si>
  <si>
    <t>Feedback é coletado regularmente dos alunos sobre a clareza e utilidade das informações fornecidas.</t>
  </si>
  <si>
    <t>Feedback é coletado regularmente da equipe sobre a clareza e utilidade das informações fornecidas.</t>
  </si>
  <si>
    <t xml:space="preserve">As políticas que exigem que os alunos tenham oportunidades praticar as tecnologias de apoio ao ensino híbrido é monitorada regularmente. </t>
  </si>
  <si>
    <t>Ver também O6 (4)</t>
  </si>
  <si>
    <t xml:space="preserve">A capacidade dos alunos para atender às expectativas de uso da tecnologia e pedagogia de apoio ao ensino híbrido é monitorada regularmente. </t>
  </si>
  <si>
    <t xml:space="preserve">Ver também O6 (4), O8 (4), R1 (4), R3 (4) e R4 (4) </t>
  </si>
  <si>
    <t xml:space="preserve">Avaliações de risco de iniciativas de ensino híbrido, novas ou modificadas, são realizadas regularmente para identificar requisitos para procedimentos de comunicação. </t>
  </si>
  <si>
    <t>Ver também O8 (4)</t>
  </si>
  <si>
    <t xml:space="preserve">Informações sobre a preparação do aluno para o ensino híbrido orientam a alocação de recursos de apoio para iniciativas de ensino híbrido. </t>
  </si>
  <si>
    <t>Ver também O6 (5)</t>
  </si>
  <si>
    <t xml:space="preserve">Avaliações de riscos institucionais e estratégias de mitigação são atualizadas regularmente para refletir as necessidades do aluno em relação ao uso e suporte a tecnologia de apoio ao ensino híbrido. </t>
  </si>
  <si>
    <t xml:space="preserve">Ver também S1 (5), O6 (5) e O8 (5) </t>
  </si>
  <si>
    <t xml:space="preserve">Planos de comunicação de alunos e funcionários são incorporados em qualquer nova implantação de tecnologia de apoio ao ensino híbrido. </t>
  </si>
  <si>
    <t>O8</t>
  </si>
  <si>
    <t>Os alunos recebem informações administrativas (funcionamento dos setor e sistemas de matrícula, biblioteca etc.) antes de iniciar os cursos. </t>
  </si>
  <si>
    <t>Materiais promocionais disponíveis para os alunos antes da inscrição.</t>
  </si>
  <si>
    <t>A documentação do curso fornece informações administrativas do curso e da instituição.</t>
  </si>
  <si>
    <t xml:space="preserve">Os planos de desenvolvimento das iniciativas de ensino híbrido são formalmente ligam as decisões às estratégias institucionais para o ensino híbrido e aos planos operacionais associados. </t>
  </si>
  <si>
    <t xml:space="preserve">Ver também O2 (2), O3 (2), O5 (2), O6 (2), O7 (2) e O9 (2) </t>
  </si>
  <si>
    <t>Avaliações institucionais de risco e estratégias de mitigação abordam os riscos associados à comunicação de informações administrativas aos alunos.</t>
  </si>
  <si>
    <t>Padrões para comunicar os requisitos administrativos do curso e da instituição são definidos para uso em toda a documentação do curso.</t>
  </si>
  <si>
    <t>Os funcionários recebem suporte (incluindo treinamento, diretrizes e exemplos) para apoiar os alunos com os requisitos administrativos.</t>
  </si>
  <si>
    <t>A equipe de professores recebe modelos de documentação do curso e exemplos que explicam os requisitos administrativos.</t>
  </si>
  <si>
    <t>Planos para informar os alunos sobre os requisitos administrativos, políticas e estratégias associadas são coordenados em toda a instituição.</t>
  </si>
  <si>
    <t>A conformidade dos alunos com os requisitos administrativos do curso e da instituição é monitorada regularmente.</t>
  </si>
  <si>
    <t>Feedback é coletado dos alunos sobre a clareza e utilidade das informações administrativas fornecidas.</t>
  </si>
  <si>
    <t>Feedback é coletado da equipe sobre a clareza e utilidade das informações administrativas fornecidas.</t>
  </si>
  <si>
    <t>O cumprimento das políticas que exigem que os alunos recebam requisitos administrativos é monitorado regularmente.</t>
  </si>
  <si>
    <t xml:space="preserve">Ver também O6 (4), O7 (4), R1 (4), R3 (4) e R4 (4) </t>
  </si>
  <si>
    <t>Informações do feedback do aluno orientam a alocação de recursos para serviços de suporte administrativo.</t>
  </si>
  <si>
    <t>Planos de comunicação de alunos e funcionários são incorporados a quaisquer novos procedimentos de administração.</t>
  </si>
  <si>
    <t xml:space="preserve">Avaliações de riscos institucionais e estratégias de mitigação são atualizadas regularmente para refletir as necessidades de uso e suporte de tecnologia de apoio ao ensino híbrido. </t>
  </si>
  <si>
    <t xml:space="preserve">Ver também S1 (5), O6 (5) e O7 (5) </t>
  </si>
  <si>
    <t>O9</t>
  </si>
  <si>
    <t>As iniciativas de ensino híbrido são guiadas por estratégias institucionais (PDI, PPP e PPC) e planos operacionais.</t>
  </si>
  <si>
    <t xml:space="preserve">A alocação de recursos para iniciativas de ensino híbrido está explicitamente vinculada às estratégias institucionais para o ensino híbrido e aos planos tecnológicos. </t>
  </si>
  <si>
    <t xml:space="preserve">Ver também O1 (3) </t>
  </si>
  <si>
    <t>O impacto estratégico e a contribuição de tecnologias e projetos de ensino híbrido são evidentes nas atividades de governança institucional.</t>
  </si>
  <si>
    <t>As estratégias institucionais para o ensino híbrido abordam implicações acadêmicas, de pessoal, estudantis e financeiras do ensino híbrido.</t>
  </si>
  <si>
    <t>Estratégias para o ensino híbrido são formalmente endossadas pela liderança institucional.</t>
  </si>
  <si>
    <t>Ver também O2 (2)</t>
  </si>
  <si>
    <t xml:space="preserve">A equipe é reconhecida e recompensada por seu envolvimento com iniciativas inovadoras de ensino híbrido. </t>
  </si>
  <si>
    <t xml:space="preserve">Ver também D1 (2), S5 (2) e Q2 (2) </t>
  </si>
  <si>
    <t xml:space="preserve">Os alunos estão formalmente envolvidos no desenvolvimento de estratégias e políticas institucionais para o ensino híbrido. </t>
  </si>
  <si>
    <t xml:space="preserve">Ver também O2 (2) </t>
  </si>
  <si>
    <t>O apoio a projetos e iniciativas de ensino híbrido está formalmente vinculado a resultados estratégicos e operacionais da instituição.</t>
  </si>
  <si>
    <t>Acordos de nível de serviço usados para definir os requisitos de suporte e desempenho para o ensino híbrido estão formalmente vinculados a estratégias institucionais para o ensino híbrido.</t>
  </si>
  <si>
    <t>As avaliações de risco realizadas como parte do planejamento estratégico institucional abordam o ensino híbrido.</t>
  </si>
  <si>
    <t>Estratégias institucionais para o ensino híbrido têm objetivos e marcos empiricamente mensuráveis.</t>
  </si>
  <si>
    <t xml:space="preserve">Os planos de desenvolvimento de iniciativas de ensino híbrido são formalmente ligados às decisões e estratégias institucionais para o ensino híbrido e aos planos operacionais associados. </t>
  </si>
  <si>
    <t xml:space="preserve">Ver também O2 (2), O3 (2), O5 (2), O6 (2), O7 (2) e O8 (2) </t>
  </si>
  <si>
    <t xml:space="preserve">A política institucional exige ligações formais entre planos de iniciativas de ensino híbrido e um plano institucional abrangente. </t>
  </si>
  <si>
    <t>Ver também O5 (3)</t>
  </si>
  <si>
    <t xml:space="preserve">Os funcionários recebem suporte (incluindo treinamento, diretrizes e exemplos) sobre como vincular os planos de desenvolvimento de iniciativas de ensino híbrido aos planos estratégicos institucionais para o ensino híbrido. </t>
  </si>
  <si>
    <t>Ver também O2 (3) e O5 (3)</t>
  </si>
  <si>
    <t>As atividades de planejamento estratégico institucional abordam o ensino híbrido.</t>
  </si>
  <si>
    <t xml:space="preserve">A equipe engajada na estratégias para o ensino híbrido e no desenvolvimento de políticas é fornecida com uma base de evidências pesquisadas de iniciativas de ensino híbrido. </t>
  </si>
  <si>
    <t xml:space="preserve">Ver também A6 (3), A7 (3), D1 (3), D2 (3), D3 (3), D7 (3), S5 (3), S6 (3), O1 (3), O3 (3), O4 (3), O5 (3), R2 (3) e R4 (3) </t>
  </si>
  <si>
    <t>Planos de negócios, políticas associadas, estratégias e acordos de nível de serviço são coordenados em toda a instituição.</t>
  </si>
  <si>
    <t>Sucesso ou fracasso de iniciativas de ensino híbrido no apoio ao alcance de metas estratégicas e de negócios é monitorado regularmente.</t>
  </si>
  <si>
    <t>Feedback é coletado regularmente dos alunos sobre os objetivos estratégicos e operacionais para o ensino híbrido da instituição.</t>
  </si>
  <si>
    <t>Feedback é coletado regularmente da equipe sobre os objetivos estratégicos e operacionais de ensino da instituição.</t>
  </si>
  <si>
    <t>Custos e benefícios financeiros de projetos e iniciativas de ensino híbrido são monitorados regularmente.</t>
  </si>
  <si>
    <t>Ver também: A1 (4), A7(4), A8(4), D1(4), D2(4),  D4(4), D5(4), D6(4), S5(4), Q1(4), Q2(4), Q3(4), O1(4), O2(4), O3(4), O5(4) e R2 (4)</t>
  </si>
  <si>
    <t>Avaliações de risco de iniciativas de ensino híbrido, novas ou alteradas, são realizadas regularmente para identificar requisitos para mecanismos de governança e gestão.</t>
  </si>
  <si>
    <t xml:space="preserve">Ver também D1 (4), D2 (4), S5 (4), S6 (4), O1 (4), O3 (4) e O5 (4) </t>
  </si>
  <si>
    <t>Informações sobre os resultados de iniciativas de ensino híbrido orientam a reutilização de documentos estratégicos de planejamento e gestão do ensino híbrido.</t>
  </si>
  <si>
    <t>As informações sobre os resultados das iniciativas de ensino híbrido guiam a avaliação regular da eficácia dos mecanismos de governança e gestão.</t>
  </si>
  <si>
    <t>Avaliações de riscos institucionais e estratégias de mitigação são atualizadas regularmente para refletir as estratégias e planos para o ensino híbrido em mudança.</t>
  </si>
  <si>
    <t>R1</t>
  </si>
  <si>
    <t>A instituição fornece ferramentas de comunicação síncrona e assíncrona.</t>
  </si>
  <si>
    <t xml:space="preserve">Ver também: A2 (2), A4 (1) e R4 (1) </t>
  </si>
  <si>
    <t xml:space="preserve">Ver também A8 (1) e R3 (1) </t>
  </si>
  <si>
    <t>A documentação dos cursos descrevem os tipos de ferramentas síncronas ou assíncronas disponibilizada para a comunicação entre os alunos e entre os alunos e a equipe.</t>
  </si>
  <si>
    <t xml:space="preserve">Ver também A2 (1) </t>
  </si>
  <si>
    <t xml:space="preserve">Ver também: A2 (2), A4 (2), A5 (2) e R4 (2) </t>
  </si>
  <si>
    <t xml:space="preserve">Ver também D5 (2) </t>
  </si>
  <si>
    <t xml:space="preserve">Ver também D6 (2) e R4 (2) </t>
  </si>
  <si>
    <t>São fornecidos incentivos ao pessoal docente para a utilização de recurso síncrono e assíncronos no design e desenvolvimento de módulos, cursos e programas de ensino híbrido.</t>
  </si>
  <si>
    <t xml:space="preserve">Ver também S1 (2), S4 (2) e R4 (2) </t>
  </si>
  <si>
    <t xml:space="preserve">Ver também: A2(2), A4 (1) e R4 (2) </t>
  </si>
  <si>
    <t xml:space="preserve">Ver também: A4 (3), R3 (3) e R4 (3) </t>
  </si>
  <si>
    <t xml:space="preserve">Os alunos recebem suporte (incluindo treinamento, diretrizes e exemplos) para ajudá-los a fazer uso efetivo dos canais de comunicação para a realização de uma comunicação efetiva. </t>
  </si>
  <si>
    <t xml:space="preserve">Ver também: R3 (3) e R4 (3) </t>
  </si>
  <si>
    <t xml:space="preserve">Ver também: A2(3), A4 (3) e R4 (3) </t>
  </si>
  <si>
    <t xml:space="preserve">Ver também: A2 (4), A4 (4) e R4 (4) </t>
  </si>
  <si>
    <t xml:space="preserve">Ver também A2 (4) e A4 (4) </t>
  </si>
  <si>
    <t xml:space="preserve">Feedback é coletado regularmente da equipe de curso sobre a eficácia do uso dos diferentes canais de comunicação. </t>
  </si>
  <si>
    <t xml:space="preserve">Ver também: A2 (4) e A4 (4) </t>
  </si>
  <si>
    <t xml:space="preserve">Ver também O6 (4), O7 (4), O8 (4), R3 (4) e R4 (4) </t>
  </si>
  <si>
    <t>Os alunos recebem suporte técnico para todos os canais de comunicação em uso.</t>
  </si>
  <si>
    <t xml:space="preserve">Ver também: A2 (1) e R4 (4) </t>
  </si>
  <si>
    <t xml:space="preserve">Ver também: A5 (5), A4 (5), R3 (5) e R4 (5) </t>
  </si>
  <si>
    <t>As avaliações de risco institucional e as estratégias de mitigação são atualizadas regularmente para refletir as necessidades de suporte à comunicação síncrona e assíncrona usada no ensino híbrido.</t>
  </si>
  <si>
    <t>R2</t>
  </si>
  <si>
    <t xml:space="preserve">Os trabalhos colaborativo e cooperativo são incentivados nos cursos. </t>
  </si>
  <si>
    <t>E relatado aos alunos os mecanismos de apoio à realização de atividades colaborativas e cooperativas propostas pelos cursos híbridos.</t>
  </si>
  <si>
    <t xml:space="preserve">Ver também A10 (1) e D4 (1) </t>
  </si>
  <si>
    <t xml:space="preserve">Ver também A7 (1) </t>
  </si>
  <si>
    <t xml:space="preserve">Os alunos têm oportunidade de realizar tarefas de aprendizagem cooperativa e colaborativa. </t>
  </si>
  <si>
    <t>Ver também A7 (2) e O7 (2)</t>
  </si>
  <si>
    <t>O design e desenvolvimento de módulos, cursos e programas de ensino híbrido incluem a utilização de atividades colaborativas e cooperativas visando melhorar a aprendizagem dos alunos.</t>
  </si>
  <si>
    <t xml:space="preserve">O design das atividades dos cursos híbridos é guiado pela necessidade de criar o envolvimento do aluno. </t>
  </si>
  <si>
    <t>Ver também A7 (2)</t>
  </si>
  <si>
    <t>São fornecidos incentivos ao pessoal docente para a utilização de atividades colaborativas e cooperativas no design e desenvolvimento de módulos, cursos e programas de ensino híbrido.</t>
  </si>
  <si>
    <t xml:space="preserve">A equipe de professores recebe suporte (incluindo treinamento, diretrizes e exemplos) sobre como usar atividades colaborativas e cooperativas para melhorar o aprendizado dos alunos. </t>
  </si>
  <si>
    <t>Os alunos recebem suporte (incluindo treinamento, diretrizes e exemplos) para ajudá-los a fazer uso efetivo de atividades colaborativas e cooperativas em seu aprendizado.</t>
  </si>
  <si>
    <t>Ver também Q1 (3)</t>
  </si>
  <si>
    <t xml:space="preserve">A equipe engajada no design e desenvolvimento de módulos, cursos e programas de ensino híbrido recebe uma base de evidências pesquisadas ligados ao ensino híbrido. </t>
  </si>
  <si>
    <t xml:space="preserve">Ver também A6 (3), A7 (3), D1 (3), D2 (3), D3 (3), D7 (3), S5 (3), S6 (3), O1 (3), O3 (3), O4 (3), O5 (3), O9 (3) e R4 (3) </t>
  </si>
  <si>
    <t>Feedback é recolhido regularmente dos alunos sobre o impacto do uso de atividades colaborativas e cooperativas na sua aprendizagem.</t>
  </si>
  <si>
    <t>Feedback é coletado regularmente da equipe sobre o impacto uso de atividades colaborativas e cooperativas na aprendizagem dos alunos.</t>
  </si>
  <si>
    <t xml:space="preserve">Ver também Q1 (4) </t>
  </si>
  <si>
    <t>Ver também: A1 (4), A7(4), A8(4), D1(4), D2(4),  D4(4), D5(4), D6(4), S5(4), Q1(4), Q2(4), Q3(4), O1(4), O2(4), O3(4), O5(4) e O9(4)</t>
  </si>
  <si>
    <t>Informações sobre a satisfação do aluno com relação ao uso de atividades colaborativas e cooperativas orientam o design e desenvolvimento do ensino híbrido.</t>
  </si>
  <si>
    <t xml:space="preserve">Ver também Q1 (5) </t>
  </si>
  <si>
    <t>Iniciativas do uso de atividades colaborativas e cooperativas em cursos híbridos bem-sucedidos são documentadas como estudos de caso e usadas para apoio ao design e desenvolvimento de módulos, cursos e programas de ensino híbrido.</t>
  </si>
  <si>
    <t>R3</t>
  </si>
  <si>
    <t>São fornecidos momentos de interação extracurricular entre os alunos.</t>
  </si>
  <si>
    <t>Os cursos oferecem oportunidades aos alunos para realização de momentos de interação extracurricular.</t>
  </si>
  <si>
    <t xml:space="preserve">Ver também: A8 (1) e R1 (1) </t>
  </si>
  <si>
    <t>A equipe recebe assistência quando envolvida no planejamento de momentos de interação extracurricular entre os alunos.</t>
  </si>
  <si>
    <t>O pessoal docente é incentivado a realizar de momentos de interação extracurriculares no design e desenvolvimento de módulos, cursos e programas de ensino híbrido.</t>
  </si>
  <si>
    <t>As políticas institucionais definem o apoio e a assistência disponíveis para o pessoal docente planejar os momentos de interação extracurricular.</t>
  </si>
  <si>
    <t xml:space="preserve">Ver também: A4 (3), R1 (3) e R4 (3) </t>
  </si>
  <si>
    <t>Ver também A8 (2)</t>
  </si>
  <si>
    <t xml:space="preserve">Ver também: R1 (3) e R4 (3) </t>
  </si>
  <si>
    <t>Feedback é coletado regularmente dos alunos sobre a eficácia momentos de interação extracurricular.</t>
  </si>
  <si>
    <t>Feedback é coletado regularmente da equipe sobre a eficácia momentos de interação extracurricular.</t>
  </si>
  <si>
    <t>Os custos e benefícios financeiros momentos de interação extracurricular entre os alunos no ensino híbrido são monitorados regularmente</t>
  </si>
  <si>
    <t xml:space="preserve">Ver também O6 (4), O7 (4), O8 (4), R1 (4) e R4 (4) </t>
  </si>
  <si>
    <t xml:space="preserve">Ver também: A4 (5), A5 (5), R1 (5) e R4 (5) </t>
  </si>
  <si>
    <t xml:space="preserve">Ver também: A2 (5), A4 (5) e A5 (5) </t>
  </si>
  <si>
    <t>R4</t>
  </si>
  <si>
    <t>A instituição incentiva à criação de múltiplas situações de comunicação e uso de linguagem oral, escrita e midiática.</t>
  </si>
  <si>
    <t>E relatado aos alunos as diversas ferramentas disponíveis pela instituição para possibilitar o uso de múltiplas linguagens, sejam estas oral, escrita ou midiática.</t>
  </si>
  <si>
    <t xml:space="preserve">Ver também: A2 (2), A4 (1) e R1 (1) </t>
  </si>
  <si>
    <t xml:space="preserve">Canais de comunicação são monitorados para garantir uma resposta oportuna aos alunos </t>
  </si>
  <si>
    <t xml:space="preserve">Ver também: A2 (2), A4 (2), A5 (2) e R1 (2) </t>
  </si>
  <si>
    <t xml:space="preserve">Ver também D6 (2) e R1 (2) </t>
  </si>
  <si>
    <t>São fornecidos incentivos ao pessoal docente para a criação de múltiplas situações de comunicação e uso de linguagem oral, escrita e midiática no design e desenvolvimento de módulos, cursos e programas de ensino híbrido.</t>
  </si>
  <si>
    <t xml:space="preserve">Ver também S1 (2), S4 (2) e R1 (2) </t>
  </si>
  <si>
    <t xml:space="preserve">Ver também: A2(2), A4 (1) e R1 (2) </t>
  </si>
  <si>
    <t xml:space="preserve">Ver também: A4 (3), R1 (3) e R3 (3) </t>
  </si>
  <si>
    <t>Os alunos recebem suporte (incluindo treinamento, diretrizes e exemplos) para ajudá-los a fazer uso efetivo dos canais de comunicação para a realização de uma comunicação efetiva.</t>
  </si>
  <si>
    <t>Ver também: R1 (3) e R3 (3)</t>
  </si>
  <si>
    <t xml:space="preserve">Ver também: A2(3), A4 (3) e R1 (3) </t>
  </si>
  <si>
    <t xml:space="preserve">Ver também A6 (3), A7 (3), D1 (3), D2 (3), D3 (3), D7 (3), S5 (3), S6 (3), O1 (3), O3 (3), O4 (3), O5 (3), O9 (3) e R2 </t>
  </si>
  <si>
    <t xml:space="preserve">Ver também: A2 (4), A4 (4) e R1 (4) </t>
  </si>
  <si>
    <t>Os custos e benefícios financeiros dos canais de comunicação e de ferramentas para apoiar o uso linguagem oral, escrita e midiática são monitorados regularmente.</t>
  </si>
  <si>
    <t xml:space="preserve">Ver também O6 (4), O7 (4), O8 (4), R1 (4) e R3 (4) </t>
  </si>
  <si>
    <t xml:space="preserve">Ver também: A2 (1) e R1 (4) </t>
  </si>
  <si>
    <t xml:space="preserve">Ver também: A5 (5), A4 (5), R1 (5) e R3 (5) </t>
  </si>
  <si>
    <t xml:space="preserve">Ver também D5 (5) </t>
  </si>
  <si>
    <t>Peso</t>
  </si>
  <si>
    <t>Totalmente</t>
  </si>
  <si>
    <t>Largamente</t>
  </si>
  <si>
    <t>Parcialmente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</si>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</sst>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24"/>
      <color rgb="FF000000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rgb="FFC0C0C0"/>
      </patternFill>
    </fill>
    <fill>
      <patternFill patternType="solid">
        <fgColor theme="4"/>
        <bgColor indexed="64"/>
      </patternFill>
    </fill>
    <fill>
      <patternFill patternType="solid">
        <fgColor theme="5"/>
        <bgColor rgb="FFC0C0C0"/>
      </patternFill>
    </fill>
    <fill>
      <patternFill patternType="solid">
        <fgColor theme="5"/>
        <bgColor indexed="64"/>
      </patternFill>
    </fill>
    <fill>
      <patternFill patternType="solid">
        <fgColor theme="6"/>
        <bgColor rgb="FFC0C0C0"/>
      </patternFill>
    </fill>
    <fill>
      <patternFill patternType="solid">
        <fgColor theme="6"/>
        <bgColor indexed="64"/>
      </patternFill>
    </fill>
    <fill>
      <patternFill patternType="solid">
        <fgColor theme="7"/>
        <bgColor rgb="FFC0C0C0"/>
      </patternFill>
    </fill>
    <fill>
      <patternFill patternType="solid">
        <fgColor theme="7"/>
        <bgColor indexed="64"/>
      </patternFill>
    </fill>
    <fill>
      <patternFill patternType="solid">
        <fgColor theme="8"/>
        <bgColor rgb="FFC0C0C0"/>
      </patternFill>
    </fill>
    <fill>
      <patternFill patternType="solid">
        <fgColor theme="9"/>
        <bgColor rgb="FFC0C0C0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0" fillId="0" borderId="10" xfId="0" applyFont="1" applyBorder="1" applyAlignment="1"/>
    <xf numFmtId="0" fontId="0" fillId="0" borderId="10" xfId="0" applyFont="1" applyBorder="1"/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justify"/>
    </xf>
    <xf numFmtId="0" fontId="5" fillId="0" borderId="0" xfId="0" applyFont="1" applyAlignment="1">
      <alignment horizontal="left" vertical="justify"/>
    </xf>
    <xf numFmtId="0" fontId="5" fillId="0" borderId="9" xfId="0" applyFont="1" applyBorder="1" applyAlignment="1">
      <alignment horizontal="left" vertical="justify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>
      <alignment horizontal="left" vertical="justify"/>
    </xf>
    <xf numFmtId="0" fontId="5" fillId="2" borderId="10" xfId="0" applyFont="1" applyFill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justify"/>
    </xf>
    <xf numFmtId="0" fontId="8" fillId="3" borderId="10" xfId="0" applyFont="1" applyFill="1" applyBorder="1" applyAlignment="1" applyProtection="1">
      <alignment horizontal="left" vertical="center"/>
    </xf>
    <xf numFmtId="0" fontId="8" fillId="3" borderId="10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justify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/>
    </xf>
    <xf numFmtId="0" fontId="5" fillId="0" borderId="0" xfId="0" applyFont="1" applyAlignment="1">
      <alignment vertical="justify"/>
    </xf>
    <xf numFmtId="0" fontId="5" fillId="0" borderId="0" xfId="0" applyFont="1" applyAlignment="1">
      <alignment vertical="center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/>
    <xf numFmtId="49" fontId="1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justify"/>
    </xf>
    <xf numFmtId="0" fontId="0" fillId="0" borderId="10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justify"/>
    </xf>
    <xf numFmtId="0" fontId="1" fillId="0" borderId="10" xfId="0" applyFont="1" applyBorder="1" applyAlignment="1" applyProtection="1">
      <alignment horizontal="left" vertical="justify"/>
    </xf>
    <xf numFmtId="0" fontId="5" fillId="2" borderId="10" xfId="0" applyFont="1" applyFill="1" applyBorder="1" applyAlignment="1">
      <alignment horizontal="left" vertical="justify"/>
    </xf>
    <xf numFmtId="0" fontId="15" fillId="2" borderId="1" xfId="0" applyFont="1" applyFill="1" applyBorder="1" applyAlignment="1">
      <alignment horizontal="left" vertical="justify" textRotation="74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49" fontId="12" fillId="11" borderId="18" xfId="0" applyNumberFormat="1" applyFont="1" applyFill="1" applyBorder="1" applyAlignment="1">
      <alignment horizontal="left" vertical="center"/>
    </xf>
    <xf numFmtId="0" fontId="13" fillId="12" borderId="2" xfId="0" applyFont="1" applyFill="1" applyBorder="1" applyAlignment="1">
      <alignment horizontal="left" vertical="center"/>
    </xf>
    <xf numFmtId="0" fontId="13" fillId="12" borderId="19" xfId="0" applyFont="1" applyFill="1" applyBorder="1" applyAlignment="1">
      <alignment horizontal="left" vertical="center"/>
    </xf>
    <xf numFmtId="49" fontId="12" fillId="14" borderId="18" xfId="0" applyNumberFormat="1" applyFont="1" applyFill="1" applyBorder="1" applyAlignment="1">
      <alignment horizontal="left" vertical="center"/>
    </xf>
    <xf numFmtId="49" fontId="12" fillId="14" borderId="2" xfId="0" applyNumberFormat="1" applyFont="1" applyFill="1" applyBorder="1" applyAlignment="1">
      <alignment horizontal="left" vertical="center"/>
    </xf>
    <xf numFmtId="49" fontId="12" fillId="14" borderId="26" xfId="0" applyNumberFormat="1" applyFont="1" applyFill="1" applyBorder="1" applyAlignment="1">
      <alignment horizontal="left" vertical="center"/>
    </xf>
    <xf numFmtId="49" fontId="12" fillId="14" borderId="27" xfId="0" applyNumberFormat="1" applyFont="1" applyFill="1" applyBorder="1" applyAlignment="1">
      <alignment horizontal="left" vertical="center"/>
    </xf>
    <xf numFmtId="49" fontId="12" fillId="13" borderId="18" xfId="0" applyNumberFormat="1" applyFont="1" applyFill="1" applyBorder="1" applyAlignment="1">
      <alignment horizontal="left" vertical="center"/>
    </xf>
    <xf numFmtId="49" fontId="12" fillId="13" borderId="2" xfId="0" applyNumberFormat="1" applyFont="1" applyFill="1" applyBorder="1" applyAlignment="1">
      <alignment horizontal="left" vertical="center"/>
    </xf>
    <xf numFmtId="49" fontId="12" fillId="13" borderId="19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justify" wrapText="1"/>
    </xf>
    <xf numFmtId="49" fontId="12" fillId="5" borderId="11" xfId="0" applyNumberFormat="1" applyFont="1" applyFill="1" applyBorder="1" applyAlignment="1">
      <alignment horizontal="left" vertical="center"/>
    </xf>
    <xf numFmtId="0" fontId="13" fillId="6" borderId="12" xfId="0" applyFont="1" applyFill="1" applyBorder="1" applyAlignment="1">
      <alignment horizontal="left" vertical="center"/>
    </xf>
    <xf numFmtId="0" fontId="13" fillId="6" borderId="13" xfId="0" applyFont="1" applyFill="1" applyBorder="1" applyAlignment="1">
      <alignment horizontal="left" vertical="center"/>
    </xf>
    <xf numFmtId="49" fontId="12" fillId="7" borderId="18" xfId="0" applyNumberFormat="1" applyFont="1" applyFill="1" applyBorder="1" applyAlignment="1">
      <alignment horizontal="left" vertical="center"/>
    </xf>
    <xf numFmtId="0" fontId="13" fillId="8" borderId="2" xfId="0" applyFont="1" applyFill="1" applyBorder="1" applyAlignment="1">
      <alignment horizontal="left" vertical="center"/>
    </xf>
    <xf numFmtId="0" fontId="13" fillId="8" borderId="19" xfId="0" applyFont="1" applyFill="1" applyBorder="1" applyAlignment="1">
      <alignment horizontal="left" vertical="center"/>
    </xf>
    <xf numFmtId="49" fontId="12" fillId="9" borderId="18" xfId="0" applyNumberFormat="1" applyFont="1" applyFill="1" applyBorder="1" applyAlignment="1">
      <alignment horizontal="left" vertical="center"/>
    </xf>
    <xf numFmtId="0" fontId="13" fillId="10" borderId="2" xfId="0" applyFont="1" applyFill="1" applyBorder="1" applyAlignment="1">
      <alignment horizontal="left" vertical="center"/>
    </xf>
    <xf numFmtId="0" fontId="13" fillId="10" borderId="19" xfId="0" applyFont="1" applyFill="1" applyBorder="1" applyAlignment="1">
      <alignment horizontal="left" vertical="center"/>
    </xf>
  </cellXfs>
  <cellStyles count="1">
    <cellStyle name="Normal" xfId="0" builtinId="0"/>
  </cellStyles>
  <dxfs count="909"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4" tint="0.59996337778862885"/>
      </font>
      <fill>
        <patternFill patternType="solid">
          <fgColor rgb="FFF0FFFF"/>
          <bgColor theme="4" tint="0.59996337778862885"/>
        </patternFill>
      </fill>
    </dxf>
    <dxf>
      <font>
        <color rgb="FF3366FF"/>
      </font>
      <fill>
        <patternFill patternType="solid">
          <fgColor rgb="FF3366FF"/>
          <bgColor rgb="FF3366FF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  <dxf>
      <fill>
        <patternFill>
          <bgColor theme="1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opLeftCell="A25" zoomScale="80" zoomScaleNormal="80" workbookViewId="0">
      <selection activeCell="B34" sqref="B34"/>
    </sheetView>
  </sheetViews>
  <sheetFormatPr defaultColWidth="14.42578125" defaultRowHeight="15" customHeight="1" x14ac:dyDescent="0.25"/>
  <cols>
    <col min="1" max="1" width="5.140625" style="13" customWidth="1"/>
    <col min="2" max="2" width="114.28515625" style="15" customWidth="1"/>
    <col min="3" max="7" width="4.28515625" style="13" customWidth="1"/>
    <col min="8" max="8" width="7" style="13" customWidth="1"/>
    <col min="9" max="9" width="15.85546875" style="15" customWidth="1"/>
    <col min="10" max="16" width="8.7109375" style="15" customWidth="1"/>
    <col min="17" max="26" width="8.7109375" style="13" customWidth="1"/>
  </cols>
  <sheetData>
    <row r="1" spans="1:26" ht="97.5" customHeight="1" thickBot="1" x14ac:dyDescent="0.3">
      <c r="B1" s="58" t="s">
        <v>0</v>
      </c>
      <c r="C1" s="77" t="s">
        <v>1</v>
      </c>
      <c r="D1" s="77" t="s">
        <v>2</v>
      </c>
      <c r="E1" s="77" t="s">
        <v>3</v>
      </c>
      <c r="F1" s="77" t="s">
        <v>4</v>
      </c>
      <c r="G1" s="77" t="s">
        <v>5</v>
      </c>
    </row>
    <row r="2" spans="1:26" ht="26.25" customHeight="1" thickBot="1" x14ac:dyDescent="0.3">
      <c r="A2" s="104" t="s">
        <v>6</v>
      </c>
      <c r="B2" s="105"/>
      <c r="C2" s="105"/>
      <c r="D2" s="105"/>
      <c r="E2" s="105"/>
      <c r="F2" s="105"/>
      <c r="G2" s="106"/>
      <c r="I2" s="60" t="s">
        <v>7</v>
      </c>
      <c r="J2" s="62"/>
    </row>
    <row r="3" spans="1:26" s="25" customFormat="1" ht="21" customHeight="1" x14ac:dyDescent="0.25">
      <c r="A3" s="78" t="str">
        <f>'A1'!A1</f>
        <v>A1</v>
      </c>
      <c r="B3" s="4" t="str">
        <f>'A1'!B1</f>
        <v xml:space="preserve">Objetivos de aprendizagem orientam o design e desenvolvimento dos cursos. </v>
      </c>
      <c r="C3" s="16">
        <f>A1_Entrega</f>
        <v>0</v>
      </c>
      <c r="D3" s="16">
        <f>A1_Planejamento</f>
        <v>0</v>
      </c>
      <c r="E3" s="16">
        <f>A1_Definição</f>
        <v>0</v>
      </c>
      <c r="F3" s="16">
        <f>A1_Gestão</f>
        <v>0</v>
      </c>
      <c r="G3" s="79">
        <f>A1_Otimização</f>
        <v>0</v>
      </c>
      <c r="H3" s="15"/>
      <c r="I3" s="67" t="s">
        <v>8</v>
      </c>
      <c r="J3" s="62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25" customFormat="1" ht="21" customHeight="1" x14ac:dyDescent="0.25">
      <c r="A4" s="80" t="str">
        <f>'A2'!A1</f>
        <v>A2</v>
      </c>
      <c r="B4" s="5" t="str">
        <f>'A2'!B1</f>
        <v xml:space="preserve">São fornecidos aos alunos mecanismos para interação com professores e outros alunos. </v>
      </c>
      <c r="C4" s="16">
        <f>A2_Entrega</f>
        <v>0</v>
      </c>
      <c r="D4" s="16">
        <f>'A2'!A2_Planejamento</f>
        <v>0</v>
      </c>
      <c r="E4" s="16">
        <f>'A2'!A2_Definição</f>
        <v>0</v>
      </c>
      <c r="F4" s="16">
        <f>'A2'!A2_Gestão</f>
        <v>0</v>
      </c>
      <c r="G4" s="79">
        <f>'A2'!A2_Otimização</f>
        <v>0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s="25" customFormat="1" ht="21" customHeight="1" x14ac:dyDescent="0.25">
      <c r="A5" s="80" t="str">
        <f>'A3'!A1</f>
        <v>A3</v>
      </c>
      <c r="B5" s="5" t="str">
        <f>'A3'!B1</f>
        <v>Os alunos são capacitados para o desenvolvimento de habilidades para trabalhar com recursos digitais.</v>
      </c>
      <c r="C5" s="16">
        <f>'A3'!A3_Entrega</f>
        <v>0</v>
      </c>
      <c r="D5" s="16">
        <f>'A3'!A3_Planejamento</f>
        <v>0</v>
      </c>
      <c r="E5" s="16">
        <f>'A3'!A3_Definição</f>
        <v>0</v>
      </c>
      <c r="F5" s="16">
        <f>'A3'!A3_Gestão</f>
        <v>0</v>
      </c>
      <c r="G5" s="79">
        <f>'A3'!A3_Otimização</f>
        <v>0</v>
      </c>
      <c r="H5" s="15"/>
      <c r="I5" s="61" t="s">
        <v>9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25" customFormat="1" ht="21" customHeight="1" x14ac:dyDescent="0.25">
      <c r="A6" s="80" t="str">
        <f>'A4'!A1</f>
        <v>A4</v>
      </c>
      <c r="B6" s="5" t="str">
        <f>'A4'!B1</f>
        <v>O tempo de comunicação entre a equipe de curso e os alunos é adequado.</v>
      </c>
      <c r="C6" s="16">
        <f>'A4'!A4_Entrega</f>
        <v>0</v>
      </c>
      <c r="D6" s="16">
        <f>'A4'!A4_Planejamento</f>
        <v>0</v>
      </c>
      <c r="E6" s="16">
        <f>'A4'!A4_Definição</f>
        <v>0</v>
      </c>
      <c r="F6" s="16">
        <f>'A4'!A4_Gestão</f>
        <v>0</v>
      </c>
      <c r="G6" s="79">
        <f>'A4'!A4_Otimização</f>
        <v>0</v>
      </c>
      <c r="H6" s="15"/>
      <c r="I6" s="68" t="s">
        <v>10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25" customFormat="1" ht="21" customHeight="1" x14ac:dyDescent="0.25">
      <c r="A7" s="80" t="str">
        <f>'A5'!A1</f>
        <v>A5</v>
      </c>
      <c r="B7" s="5" t="str">
        <f>'A5'!B1</f>
        <v xml:space="preserve">Os alunos recebem feedback sobre seu desempenho nos cursos. </v>
      </c>
      <c r="C7" s="16">
        <f>'A5'!A5_Entrega</f>
        <v>0</v>
      </c>
      <c r="D7" s="16">
        <f>'A5'!A5_Planejamento</f>
        <v>0</v>
      </c>
      <c r="E7" s="16">
        <f>'A5'!A5_Definição</f>
        <v>0</v>
      </c>
      <c r="F7" s="16">
        <f>'A5'!A5_Gestão</f>
        <v>0</v>
      </c>
      <c r="G7" s="79">
        <f>'A5'!A5_Otimização</f>
        <v>0</v>
      </c>
      <c r="H7" s="15"/>
      <c r="I7" s="68" t="s">
        <v>11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s="25" customFormat="1" ht="21" customHeight="1" x14ac:dyDescent="0.25">
      <c r="A8" s="80" t="str">
        <f>'A6'!A1</f>
        <v>A6</v>
      </c>
      <c r="B8" s="5" t="str">
        <f>'A6'!B1</f>
        <v xml:space="preserve">Os alunos recebem suporte para pesquisa e desenvolvimento e habilidades ligadas à alfabetização informacional. </v>
      </c>
      <c r="C8" s="16">
        <f>'A6'!A6_Entrega</f>
        <v>0</v>
      </c>
      <c r="D8" s="16">
        <f>'A6'!A6_Planejamento</f>
        <v>0</v>
      </c>
      <c r="E8" s="16">
        <f>'A6'!A6_Definição</f>
        <v>0</v>
      </c>
      <c r="F8" s="16">
        <f>'A6'!A6_Gestão</f>
        <v>0</v>
      </c>
      <c r="G8" s="79">
        <f>'A6'!A6_Otimização</f>
        <v>0</v>
      </c>
      <c r="H8" s="15"/>
      <c r="I8" s="103" t="s">
        <v>12</v>
      </c>
      <c r="J8" s="103"/>
      <c r="K8" s="103"/>
      <c r="L8" s="103"/>
      <c r="M8" s="103"/>
      <c r="N8" s="103"/>
      <c r="O8" s="103"/>
      <c r="P8" s="103"/>
      <c r="Q8" s="103"/>
      <c r="R8" s="15"/>
      <c r="S8" s="15"/>
      <c r="T8" s="15"/>
      <c r="U8" s="15"/>
      <c r="V8" s="15"/>
      <c r="W8" s="15"/>
      <c r="X8" s="15"/>
      <c r="Y8" s="15"/>
      <c r="Z8" s="15"/>
    </row>
    <row r="9" spans="1:26" s="25" customFormat="1" ht="21" customHeight="1" x14ac:dyDescent="0.25">
      <c r="A9" s="80" t="str">
        <f>'A7'!A1</f>
        <v>A7</v>
      </c>
      <c r="B9" s="5" t="str">
        <f>'A7'!B1</f>
        <v xml:space="preserve">Atividades e projetos de aprendizagem envolvem ativamente os alunos. </v>
      </c>
      <c r="C9" s="16">
        <f>'A7'!A7_Entrega</f>
        <v>0</v>
      </c>
      <c r="D9" s="16">
        <f>'A7'!A7_Planejamento</f>
        <v>0</v>
      </c>
      <c r="E9" s="16">
        <f>'A7'!A7_Definição</f>
        <v>0</v>
      </c>
      <c r="F9" s="16">
        <f>'A7'!A7_Gestão</f>
        <v>0</v>
      </c>
      <c r="G9" s="79">
        <f>'A7'!A7_Otimização</f>
        <v>0</v>
      </c>
      <c r="H9" s="15"/>
      <c r="I9" s="103"/>
      <c r="J9" s="103"/>
      <c r="K9" s="103"/>
      <c r="L9" s="103"/>
      <c r="M9" s="103"/>
      <c r="N9" s="103"/>
      <c r="O9" s="103"/>
      <c r="P9" s="103"/>
      <c r="Q9" s="103"/>
      <c r="R9" s="15"/>
      <c r="S9" s="15"/>
      <c r="T9" s="15"/>
      <c r="U9" s="15"/>
      <c r="V9" s="15"/>
      <c r="W9" s="15"/>
      <c r="X9" s="15"/>
      <c r="Y9" s="15"/>
      <c r="Z9" s="15"/>
    </row>
    <row r="10" spans="1:26" s="25" customFormat="1" ht="21" customHeight="1" x14ac:dyDescent="0.25">
      <c r="A10" s="80" t="str">
        <f>'A8'!A1</f>
        <v>A8</v>
      </c>
      <c r="B10" s="5" t="str">
        <f>'A8'!B1</f>
        <v xml:space="preserve">Avaliação é projetada para facilitar a construção progressivamente das competências dos alunos. </v>
      </c>
      <c r="C10" s="16">
        <f>'A8'!A8_Entrega</f>
        <v>0</v>
      </c>
      <c r="D10" s="16">
        <f>'A8'!A8_Planejamento</f>
        <v>0</v>
      </c>
      <c r="E10" s="16">
        <f>'A8'!A8_Definição</f>
        <v>0</v>
      </c>
      <c r="F10" s="16">
        <f>'A8'!A8_Gestão</f>
        <v>0</v>
      </c>
      <c r="G10" s="79">
        <f>'A8'!A8_Otimização</f>
        <v>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25" customFormat="1" ht="21" customHeight="1" x14ac:dyDescent="0.25">
      <c r="A11" s="80" t="str">
        <f>'A9'!A1</f>
        <v>A9</v>
      </c>
      <c r="B11" s="5" t="str">
        <f>'A9'!B1</f>
        <v>Os trabalhos dos alunos estão sujeitos a prazos e horários especificados.</v>
      </c>
      <c r="C11" s="16">
        <f>'A9'!A9_Entrega</f>
        <v>0</v>
      </c>
      <c r="D11" s="16">
        <f>'A9'!A9_Planejamento</f>
        <v>0</v>
      </c>
      <c r="E11" s="16">
        <f>'A9'!A9_Definição</f>
        <v>0</v>
      </c>
      <c r="F11" s="16">
        <f>'A9'!A9_Gestão</f>
        <v>0</v>
      </c>
      <c r="G11" s="79">
        <f>'A9'!A9_Otimização</f>
        <v>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25" customFormat="1" ht="21" customHeight="1" thickBot="1" x14ac:dyDescent="0.3">
      <c r="A12" s="81" t="str">
        <f>'A10'!A1</f>
        <v>A10</v>
      </c>
      <c r="B12" s="6" t="str">
        <f>'A10'!B1</f>
        <v>Os cursos são projetados para oferecer suporte a estilos e tempos de aprendizagem diversos.</v>
      </c>
      <c r="C12" s="16">
        <f>'A10'!A10_Entrega</f>
        <v>0</v>
      </c>
      <c r="D12" s="16">
        <f>'A10'!A10_Planejamento</f>
        <v>0</v>
      </c>
      <c r="E12" s="16">
        <f>'A10'!A10_Definição</f>
        <v>0</v>
      </c>
      <c r="F12" s="16">
        <f>'A10'!A10_Gestão</f>
        <v>0</v>
      </c>
      <c r="G12" s="79">
        <f>'A10'!A10_Otimização</f>
        <v>0</v>
      </c>
      <c r="H12" s="15"/>
      <c r="I12" s="61" t="s">
        <v>13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6.25" customHeight="1" thickBot="1" x14ac:dyDescent="0.3">
      <c r="A13" s="107" t="s">
        <v>14</v>
      </c>
      <c r="B13" s="108"/>
      <c r="C13" s="108"/>
      <c r="D13" s="108"/>
      <c r="E13" s="108"/>
      <c r="F13" s="108"/>
      <c r="G13" s="109"/>
      <c r="I13" s="69" t="s">
        <v>15</v>
      </c>
    </row>
    <row r="14" spans="1:26" s="25" customFormat="1" ht="21" customHeight="1" x14ac:dyDescent="0.25">
      <c r="A14" s="78" t="str">
        <f>'D1'!A1</f>
        <v>D1</v>
      </c>
      <c r="B14" s="7" t="str">
        <f>'D1'!B1</f>
        <v>A equipe de professores recebe suporte para a criação e desenvolvimento de cursos no modelo de ensino híbrido.</v>
      </c>
      <c r="C14" s="16">
        <f>'D1'!D1_Entrega</f>
        <v>0</v>
      </c>
      <c r="D14" s="16">
        <f>'D1'!D1_Planejamento</f>
        <v>0</v>
      </c>
      <c r="E14" s="16">
        <f>'D1'!D1_Definição</f>
        <v>0</v>
      </c>
      <c r="F14" s="16">
        <f>'D1'!D1_Gestão</f>
        <v>0</v>
      </c>
      <c r="G14" s="79">
        <f>'D1'!D1_Otimização</f>
        <v>0</v>
      </c>
      <c r="H14" s="15"/>
      <c r="I14" s="103" t="s">
        <v>16</v>
      </c>
      <c r="J14" s="103"/>
      <c r="K14" s="103"/>
      <c r="L14" s="103"/>
      <c r="M14" s="103"/>
      <c r="N14" s="103"/>
      <c r="O14" s="103"/>
      <c r="P14" s="103"/>
      <c r="Q14" s="103"/>
      <c r="R14" s="15"/>
      <c r="S14" s="15"/>
      <c r="T14" s="15"/>
      <c r="U14" s="15"/>
      <c r="V14" s="15"/>
      <c r="W14" s="15"/>
      <c r="X14" s="15"/>
      <c r="Y14" s="15"/>
      <c r="Z14" s="15"/>
    </row>
    <row r="15" spans="1:26" s="25" customFormat="1" ht="21" customHeight="1" x14ac:dyDescent="0.25">
      <c r="A15" s="78" t="str">
        <f>'D2'!A1</f>
        <v>D2</v>
      </c>
      <c r="B15" s="7" t="str">
        <f>'D2'!B1</f>
        <v>O design e desenvolvimento do curso são guiados pelos procedimentos associados ao modelo de ensino híbrido.</v>
      </c>
      <c r="C15" s="16">
        <f>'D2'!D2_Entrega</f>
        <v>0</v>
      </c>
      <c r="D15" s="16">
        <f>'D2'!D2_Planejamento</f>
        <v>0</v>
      </c>
      <c r="E15" s="16">
        <f>'D2'!D2_Definição</f>
        <v>0</v>
      </c>
      <c r="F15" s="16">
        <f>'D2'!D2_Gestão</f>
        <v>0</v>
      </c>
      <c r="G15" s="79">
        <f>'D2'!D2_Otimização</f>
        <v>0</v>
      </c>
      <c r="H15" s="15"/>
      <c r="I15" s="103"/>
      <c r="J15" s="103"/>
      <c r="K15" s="103"/>
      <c r="L15" s="103"/>
      <c r="M15" s="103"/>
      <c r="N15" s="103"/>
      <c r="O15" s="103"/>
      <c r="P15" s="103"/>
      <c r="Q15" s="103"/>
      <c r="R15" s="15"/>
      <c r="S15" s="15"/>
      <c r="T15" s="15"/>
      <c r="U15" s="15"/>
      <c r="V15" s="15"/>
      <c r="W15" s="15"/>
      <c r="X15" s="15"/>
      <c r="Y15" s="15"/>
      <c r="Z15" s="15"/>
    </row>
    <row r="16" spans="1:26" s="25" customFormat="1" ht="21" customHeight="1" x14ac:dyDescent="0.25">
      <c r="A16" s="78" t="str">
        <f>'D3'!A1</f>
        <v>D3</v>
      </c>
      <c r="B16" s="7" t="str">
        <f>'D3'!B1</f>
        <v>Os cursos são planejados para atender aos objetivos pedagógicos ligando os conteúdos e o uso de tecnologia.</v>
      </c>
      <c r="C16" s="16">
        <f>'D3'!D3_Entrega</f>
        <v>0</v>
      </c>
      <c r="D16" s="16">
        <f>'D3'!D3_Planejamento</f>
        <v>0</v>
      </c>
      <c r="E16" s="16">
        <f>'D3'!D3_Definição</f>
        <v>0</v>
      </c>
      <c r="F16" s="16">
        <f>'D3'!D3_Gestão</f>
        <v>0</v>
      </c>
      <c r="G16" s="79">
        <f>'D3'!D3_Otimização</f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25" customFormat="1" ht="21" customHeight="1" x14ac:dyDescent="0.25">
      <c r="A17" s="78" t="str">
        <f>'D4'!A1</f>
        <v>D4</v>
      </c>
      <c r="B17" s="7" t="str">
        <f>'D4'!B1</f>
        <v>Os cursos são projetados para apoiar alunos com deficiências.</v>
      </c>
      <c r="C17" s="16">
        <f>'D4'!D4_Entrega</f>
        <v>0</v>
      </c>
      <c r="D17" s="16">
        <f>'D4'!D4_Planejamento</f>
        <v>0</v>
      </c>
      <c r="E17" s="16">
        <f>'D4'!D4_Definição</f>
        <v>0</v>
      </c>
      <c r="F17" s="16">
        <f>'D4'!D4_Gestão</f>
        <v>0</v>
      </c>
      <c r="G17" s="79">
        <f>'D4'!D4_Otimização</f>
        <v>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25" customFormat="1" ht="21" customHeight="1" x14ac:dyDescent="0.25">
      <c r="A18" s="78" t="str">
        <f>'D5'!A1</f>
        <v>D5</v>
      </c>
      <c r="B18" s="7" t="str">
        <f>'D5'!B1</f>
        <v>Todos os elementos da infraestrutura física ligada ao uso de recursos digitais são confiáveis, robustos e suficientes.</v>
      </c>
      <c r="C18" s="16">
        <f>'D5'!D5_Entrega</f>
        <v>0</v>
      </c>
      <c r="D18" s="16">
        <f>'D5'!D5_Planejamento</f>
        <v>0</v>
      </c>
      <c r="E18" s="16">
        <f>'D5'!D5_Definição</f>
        <v>0</v>
      </c>
      <c r="F18" s="16">
        <f>'D5'!D5_Gestão</f>
        <v>0</v>
      </c>
      <c r="G18" s="79">
        <f>'D5'!D5_Otimização</f>
        <v>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s="25" customFormat="1" ht="21" customHeight="1" x14ac:dyDescent="0.25">
      <c r="A19" s="78" t="str">
        <f>'D6'!A1</f>
        <v>D6</v>
      </c>
      <c r="B19" s="7" t="str">
        <f>'D6'!B1</f>
        <v>Todos os elementos da infraestrutura física ligada ao uso de recursos digitais são integrados usando padrões definidos.</v>
      </c>
      <c r="C19" s="16">
        <f>'D6'!D6_Entrega</f>
        <v>0</v>
      </c>
      <c r="D19" s="16">
        <f>'D6'!D6_Planejamento</f>
        <v>0</v>
      </c>
      <c r="E19" s="16">
        <f>'D6'!D6_Definição</f>
        <v>0</v>
      </c>
      <c r="F19" s="16">
        <f>'D6'!D6_Gestão</f>
        <v>0</v>
      </c>
      <c r="G19" s="79">
        <f>'D6'!D6_Otimização</f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s="25" customFormat="1" ht="21" customHeight="1" thickBot="1" x14ac:dyDescent="0.3">
      <c r="A20" s="78" t="str">
        <f>'D7'!A1</f>
        <v>D7</v>
      </c>
      <c r="B20" s="7" t="str">
        <f>'D7'!B1</f>
        <v>Os recursos digitais são projetados e gerenciados para maximizar a reutilização.</v>
      </c>
      <c r="C20" s="16">
        <f>'D7'!D7_Entrega</f>
        <v>0</v>
      </c>
      <c r="D20" s="16">
        <f>'D7'!D7_Planejamento</f>
        <v>0</v>
      </c>
      <c r="E20" s="16">
        <f>'D7'!D7_Definição</f>
        <v>0</v>
      </c>
      <c r="F20" s="16">
        <f>'D7'!D7_Gestão</f>
        <v>0</v>
      </c>
      <c r="G20" s="79">
        <f>'D7'!D7_Otimização</f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6.25" customHeight="1" thickBot="1" x14ac:dyDescent="0.3">
      <c r="A21" s="110" t="s">
        <v>17</v>
      </c>
      <c r="B21" s="111"/>
      <c r="C21" s="111"/>
      <c r="D21" s="111"/>
      <c r="E21" s="111"/>
      <c r="F21" s="111"/>
      <c r="G21" s="112"/>
    </row>
    <row r="22" spans="1:26" s="25" customFormat="1" ht="21" customHeight="1" x14ac:dyDescent="0.25">
      <c r="A22" s="78" t="str">
        <f>'S1'!A1</f>
        <v>S1</v>
      </c>
      <c r="B22" s="4" t="str">
        <f>'S1'!B1</f>
        <v>Os alunos recebem assistência técnica quanto ao uso de recursos digitais.</v>
      </c>
      <c r="C22" s="16">
        <f>'S1'!S1_Entrega</f>
        <v>0</v>
      </c>
      <c r="D22" s="16">
        <f>'S1'!S1_Planejamento</f>
        <v>0</v>
      </c>
      <c r="E22" s="16">
        <f>'S1'!S1_Definição</f>
        <v>0</v>
      </c>
      <c r="F22" s="16">
        <f>'S1'!S1_Gestão</f>
        <v>0</v>
      </c>
      <c r="G22" s="79">
        <f>'S1'!S1_Otimização</f>
        <v>0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25" customFormat="1" ht="21" customHeight="1" x14ac:dyDescent="0.25">
      <c r="A23" s="80" t="str">
        <f>'S2'!A1</f>
        <v>S2</v>
      </c>
      <c r="B23" s="4" t="str">
        <f>'S2'!B1</f>
        <v>São fornecidos aos alunos livre acesso a laboratórios de informática.</v>
      </c>
      <c r="C23" s="16">
        <f>'S2'!S2_Entrega</f>
        <v>0</v>
      </c>
      <c r="D23" s="16">
        <f>'S2'!S2_Planejamento</f>
        <v>0</v>
      </c>
      <c r="E23" s="16">
        <f>'S2'!S2_Definição</f>
        <v>0</v>
      </c>
      <c r="F23" s="16">
        <f>'S2'!S2_Gestão</f>
        <v>0</v>
      </c>
      <c r="G23" s="79">
        <f>'S2'!S2_Otimização</f>
        <v>0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s="25" customFormat="1" ht="21" customHeight="1" x14ac:dyDescent="0.25">
      <c r="A24" s="80" t="str">
        <f>'S3'!A1</f>
        <v>S3</v>
      </c>
      <c r="B24" s="4" t="str">
        <f>'S3'!B1</f>
        <v xml:space="preserve">Os sistemas de suportes são organizados formalmente e respondem às solicitações em tempo hábil. </v>
      </c>
      <c r="C24" s="16">
        <f>'S3'!S3_Entrega</f>
        <v>0</v>
      </c>
      <c r="D24" s="16">
        <f>'S3'!S3_Planejamento</f>
        <v>0</v>
      </c>
      <c r="E24" s="16">
        <f>'S3'!S3_Definição</f>
        <v>0</v>
      </c>
      <c r="F24" s="16">
        <f>'S3'!S3_Gestão</f>
        <v>0</v>
      </c>
      <c r="G24" s="79">
        <f>'S3'!S3_Otimização</f>
        <v>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s="25" customFormat="1" ht="21" customHeight="1" x14ac:dyDescent="0.25">
      <c r="A25" s="80" t="str">
        <f>'S4'!A1</f>
        <v>S4</v>
      </c>
      <c r="B25" s="4" t="str">
        <f>'S4'!B1</f>
        <v>Os alunos possuem serviços de suporte pedagógico e ao ambiente virtual de aprendizagem (7/24) disponível pela instituição. </v>
      </c>
      <c r="C25" s="16">
        <f>'S4'!S4_Entrega</f>
        <v>0</v>
      </c>
      <c r="D25" s="16">
        <f>'S4'!S4_Planejamento</f>
        <v>0</v>
      </c>
      <c r="E25" s="16">
        <f>'S4'!S4_Definição</f>
        <v>0</v>
      </c>
      <c r="F25" s="16">
        <f>'S4'!S4_Gestão</f>
        <v>0</v>
      </c>
      <c r="G25" s="79">
        <f>'S4'!S4_Otimização</f>
        <v>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s="25" customFormat="1" ht="27.75" customHeight="1" x14ac:dyDescent="0.25">
      <c r="A26" s="80" t="str">
        <f>'S5'!A1</f>
        <v>S5</v>
      </c>
      <c r="B26" s="4" t="str">
        <f>'S5'!B1</f>
        <v>Os professores possuem serviços de suporte de design instrucional e ao ambiente virtual de aprendizagem (7/24) disponível na instituição.</v>
      </c>
      <c r="C26" s="16">
        <f>'S5'!S5_Entrega</f>
        <v>0</v>
      </c>
      <c r="D26" s="16">
        <f>'S5'!S5_Planejamento</f>
        <v>0</v>
      </c>
      <c r="E26" s="16">
        <f>'S5'!S5_Definição</f>
        <v>0</v>
      </c>
      <c r="F26" s="16">
        <f>'S5'!S5_Gestão</f>
        <v>0</v>
      </c>
      <c r="G26" s="79">
        <f>'S5'!S5_Otimização</f>
        <v>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s="25" customFormat="1" ht="21" customHeight="1" thickBot="1" x14ac:dyDescent="0.3">
      <c r="A27" s="81" t="str">
        <f>'S6'!A1</f>
        <v>S6</v>
      </c>
      <c r="B27" s="4" t="str">
        <f>'S6'!B1</f>
        <v>A equipe de professores recebe suporte técnico para o planejamento do uso de recursos digitais.</v>
      </c>
      <c r="C27" s="16">
        <f>'S6'!S6_Entrega</f>
        <v>0</v>
      </c>
      <c r="D27" s="16">
        <f>'S6'!S6_Planejamento</f>
        <v>0</v>
      </c>
      <c r="E27" s="16">
        <f>'S6'!S6_Definição</f>
        <v>0</v>
      </c>
      <c r="F27" s="16">
        <f>'S6'!S6_Gestão</f>
        <v>0</v>
      </c>
      <c r="G27" s="79">
        <f>'S6'!S6_Otimização</f>
        <v>0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6.25" customHeight="1" thickBot="1" x14ac:dyDescent="0.3">
      <c r="A28" s="93" t="s">
        <v>18</v>
      </c>
      <c r="B28" s="94"/>
      <c r="C28" s="94"/>
      <c r="D28" s="94"/>
      <c r="E28" s="94"/>
      <c r="F28" s="94"/>
      <c r="G28" s="95"/>
    </row>
    <row r="29" spans="1:26" s="25" customFormat="1" ht="21" customHeight="1" x14ac:dyDescent="0.25">
      <c r="A29" s="78" t="str">
        <f>'Q1'!A1</f>
        <v>Q1</v>
      </c>
      <c r="B29" s="7" t="str">
        <f>'Q1'!B1</f>
        <v>Os alunos são capazes de fornecer feedback regular sobre a qualidade e a eficácia da sua experiência no ensino híbrido.</v>
      </c>
      <c r="C29" s="16">
        <f>'Q1'!Q1_Entrega</f>
        <v>0</v>
      </c>
      <c r="D29" s="16">
        <f>'Q1'!Q1_Planejamento</f>
        <v>0</v>
      </c>
      <c r="E29" s="16">
        <f>'Q1'!Q1_Definição</f>
        <v>0</v>
      </c>
      <c r="F29" s="16">
        <f>'Q1'!Q1_Gestão</f>
        <v>0</v>
      </c>
      <c r="G29" s="79">
        <f>'Q1'!Q1_Otimização</f>
        <v>0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s="25" customFormat="1" ht="27" customHeight="1" x14ac:dyDescent="0.25">
      <c r="A30" s="80" t="str">
        <f>'Q2'!A1</f>
        <v>Q2</v>
      </c>
      <c r="B30" s="8" t="str">
        <f>'Q2'!B1</f>
        <v>A equipe de professores é capaz de fornecer feedback regular sobre a qualidade e a eficácia de sua experiência no ensino híbrido.</v>
      </c>
      <c r="C30" s="16">
        <f>'Q2'!Q2_Entrega</f>
        <v>0</v>
      </c>
      <c r="D30" s="16">
        <f>'Q2'!Q2_Planejamento</f>
        <v>0</v>
      </c>
      <c r="E30" s="16">
        <f>'Q2'!Q2_Definição</f>
        <v>0</v>
      </c>
      <c r="F30" s="16">
        <f>'Q2'!Q2_Gestão</f>
        <v>0</v>
      </c>
      <c r="G30" s="79">
        <f>'Q2'!Q2_Otimização</f>
        <v>0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s="25" customFormat="1" ht="21" customHeight="1" thickBot="1" x14ac:dyDescent="0.3">
      <c r="A31" s="81" t="str">
        <f>'Q3'!A1</f>
        <v>Q3</v>
      </c>
      <c r="B31" s="9" t="str">
        <f>'Q3'!B1</f>
        <v>São realizadas revisões regulares dos aspectos ligados ao ensino híbrido.</v>
      </c>
      <c r="C31" s="16">
        <f>'Q3'!Q3_Entrega</f>
        <v>0</v>
      </c>
      <c r="D31" s="16">
        <f>'Q3'!Q3_Planejamento</f>
        <v>0</v>
      </c>
      <c r="E31" s="16">
        <f>'Q3'!Q3_Definição</f>
        <v>0</v>
      </c>
      <c r="F31" s="16">
        <f>'Q3'!Q3_Gestão</f>
        <v>0</v>
      </c>
      <c r="G31" s="79">
        <f>'Q3'!Q3_Otimização</f>
        <v>0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6.25" customHeight="1" thickBot="1" x14ac:dyDescent="0.3">
      <c r="A32" s="100" t="s">
        <v>19</v>
      </c>
      <c r="B32" s="101"/>
      <c r="C32" s="101"/>
      <c r="D32" s="101"/>
      <c r="E32" s="101"/>
      <c r="F32" s="101"/>
      <c r="G32" s="102"/>
    </row>
    <row r="33" spans="1:26" s="25" customFormat="1" ht="21" customHeight="1" x14ac:dyDescent="0.25">
      <c r="A33" s="78" t="str">
        <f>'O1'!A1</f>
        <v>O1</v>
      </c>
      <c r="B33" s="8" t="str">
        <f>'O1'!B1</f>
        <v>Critérios formais orientam a alocação de recursos para os projetos de cursos híbridos.</v>
      </c>
      <c r="C33" s="16">
        <f>'O1'!O1_Entrega</f>
        <v>0</v>
      </c>
      <c r="D33" s="16">
        <f>'O1'!O1_Planejamento</f>
        <v>0</v>
      </c>
      <c r="E33" s="16">
        <f>'O1'!O1_Definição</f>
        <v>0</v>
      </c>
      <c r="F33" s="16">
        <f>'O1'!O1_Gestão</f>
        <v>0</v>
      </c>
      <c r="G33" s="79">
        <f>'O1'!O1_Otimização</f>
        <v>0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s="25" customFormat="1" ht="21" customHeight="1" x14ac:dyDescent="0.25">
      <c r="A34" s="78" t="str">
        <f>'O2'!A1</f>
        <v>O2</v>
      </c>
      <c r="B34" s="8" t="str">
        <f>'O2'!B1</f>
        <v>As políticas e estratégias institucionais (PDI, PPP e PPC) abordam explicitamente o ensino híbrido. </v>
      </c>
      <c r="C34" s="16">
        <f>'O2'!O2_Entrega</f>
        <v>0</v>
      </c>
      <c r="D34" s="16">
        <f>'O2'!O2_Planejamento</f>
        <v>0</v>
      </c>
      <c r="E34" s="16">
        <f>'O2'!O2_Definição</f>
        <v>0</v>
      </c>
      <c r="F34" s="16">
        <f>'O2'!O2_Gestão</f>
        <v>0</v>
      </c>
      <c r="G34" s="79">
        <f>'O2'!O2_Otimização</f>
        <v>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s="25" customFormat="1" ht="35.25" customHeight="1" x14ac:dyDescent="0.25">
      <c r="A35" s="78" t="str">
        <f>'O3'!A1</f>
        <v>O3</v>
      </c>
      <c r="B35" s="8" t="str">
        <f>'O3'!B1</f>
        <v>Há um plano explicito para apoiar o uso de tecnologias ligadas a oferta Há um plano explícito para apoiar o uso de tecnologias na oferta de cursos híbridos.</v>
      </c>
      <c r="C35" s="16">
        <f>'O3'!O3_Entrega</f>
        <v>0</v>
      </c>
      <c r="D35" s="16">
        <f>'O3'!O3_Planejamento</f>
        <v>0</v>
      </c>
      <c r="E35" s="16">
        <f>'O3'!O3_Definição</f>
        <v>0</v>
      </c>
      <c r="F35" s="16">
        <f>'O3'!O3_Gestão</f>
        <v>0</v>
      </c>
      <c r="G35" s="79">
        <f>'O3'!O3_Otimização</f>
        <v>0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s="25" customFormat="1" ht="21" customHeight="1" x14ac:dyDescent="0.25">
      <c r="A36" s="78" t="str">
        <f>'O4'!A1</f>
        <v>O4</v>
      </c>
      <c r="B36" s="8" t="str">
        <f>'O4'!B1</f>
        <v>A informação digital é monitorada e baseada em um plano institucional de tecnologia da informação.</v>
      </c>
      <c r="C36" s="16">
        <f>'O4'!O4_Entrega</f>
        <v>0</v>
      </c>
      <c r="D36" s="16">
        <f>'O4'!O4_Planejamento</f>
        <v>0</v>
      </c>
      <c r="E36" s="16">
        <f>'O4'!O4_Definição</f>
        <v>0</v>
      </c>
      <c r="F36" s="16">
        <f>'O4'!O4_Gestão</f>
        <v>0</v>
      </c>
      <c r="G36" s="79">
        <f>'O4'!O4_Otimização</f>
        <v>0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s="25" customFormat="1" ht="21" customHeight="1" x14ac:dyDescent="0.25">
      <c r="A37" s="78" t="str">
        <f>'O5'!A1</f>
        <v>O5</v>
      </c>
      <c r="B37" s="8" t="str">
        <f>'O5'!B1</f>
        <v>As iniciativas de ensino híbrido são guiadas pelo projeto institucional.</v>
      </c>
      <c r="C37" s="16">
        <f>'O5'!O5_Entrega</f>
        <v>0</v>
      </c>
      <c r="D37" s="16">
        <f>'O5'!O5_Planejamento</f>
        <v>0</v>
      </c>
      <c r="E37" s="16">
        <f>'O5'!O5_Definição</f>
        <v>0</v>
      </c>
      <c r="F37" s="16">
        <f>'O5'!O5_Gestão</f>
        <v>0</v>
      </c>
      <c r="G37" s="79">
        <f>'O5'!O5_Otimização</f>
        <v>0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s="25" customFormat="1" x14ac:dyDescent="0.25">
      <c r="A38" s="78" t="str">
        <f>'O6'!A1</f>
        <v>O6</v>
      </c>
      <c r="B38" s="8" t="str">
        <f>'O6'!B1</f>
        <v>Os alunos recebem informações sobre as tecnologias utilizadas nos cursos híbridos antes de iniciá-los.</v>
      </c>
      <c r="C38" s="16">
        <f>'O6'!O6_Entrega</f>
        <v>0</v>
      </c>
      <c r="D38" s="16">
        <f>'O6'!O6_Planejamento</f>
        <v>0</v>
      </c>
      <c r="E38" s="16">
        <f>'O6'!O6_Definição</f>
        <v>0</v>
      </c>
      <c r="F38" s="16">
        <f>'O6'!O6_Gestão</f>
        <v>0</v>
      </c>
      <c r="G38" s="79">
        <f>'O6'!O6_Otimização</f>
        <v>0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s="25" customFormat="1" ht="21" customHeight="1" x14ac:dyDescent="0.25">
      <c r="A39" s="78" t="str">
        <f>'O7'!A1</f>
        <v>O7</v>
      </c>
      <c r="B39" s="8" t="str">
        <f>'O7'!B1</f>
        <v>Os alunos recebem informações pedagógicas sobre o modelo de ensino híbrido antes de iniciar os cursos.</v>
      </c>
      <c r="C39" s="16">
        <f>'O7'!O7_Entrega</f>
        <v>0</v>
      </c>
      <c r="D39" s="16">
        <f>'O7'!O7_Planejamento</f>
        <v>0</v>
      </c>
      <c r="E39" s="16">
        <f>'O7'!O7_Definição</f>
        <v>0</v>
      </c>
      <c r="F39" s="16">
        <f>'O7'!O7_Gestão</f>
        <v>0</v>
      </c>
      <c r="G39" s="79">
        <f>'O7'!O7_Otimização</f>
        <v>0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s="25" customFormat="1" ht="21" customHeight="1" x14ac:dyDescent="0.25">
      <c r="A40" s="78" t="str">
        <f>'O8'!A1</f>
        <v>O8</v>
      </c>
      <c r="B40" s="8" t="str">
        <f>'O8'!B1</f>
        <v>Os alunos recebem informações administrativas (funcionamento dos setor e sistemas de matrícula, biblioteca etc.) antes de iniciar os cursos. </v>
      </c>
      <c r="C40" s="16">
        <f>'O8'!O8_Entrega</f>
        <v>0</v>
      </c>
      <c r="D40" s="16">
        <f>'O8'!O8_Planejamento</f>
        <v>0</v>
      </c>
      <c r="E40" s="16">
        <f>'O8'!O8_Definição</f>
        <v>0</v>
      </c>
      <c r="F40" s="16">
        <f>'O8'!O8_Gestão</f>
        <v>0</v>
      </c>
      <c r="G40" s="79">
        <f>'O8'!O8_Otimização</f>
        <v>0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s="25" customFormat="1" ht="21" customHeight="1" thickBot="1" x14ac:dyDescent="0.3">
      <c r="A41" s="78" t="str">
        <f>'O9'!A1</f>
        <v>O9</v>
      </c>
      <c r="B41" s="8" t="str">
        <f>'O9'!B1</f>
        <v>As iniciativas de ensino híbrido são guiadas por estratégias institucionais (PDI, PPP e PPC) e planos operacionais.</v>
      </c>
      <c r="C41" s="16">
        <f>'O9'!O9_Entrega</f>
        <v>0</v>
      </c>
      <c r="D41" s="16">
        <f>'O9'!O9_Planejamento</f>
        <v>0</v>
      </c>
      <c r="E41" s="16">
        <f>'O9'!O9_Definição</f>
        <v>0</v>
      </c>
      <c r="F41" s="16">
        <f>'O9'!O9_Gestão</f>
        <v>0</v>
      </c>
      <c r="G41" s="79">
        <f>'O9'!O9_Otimização</f>
        <v>0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6.25" customHeight="1" thickBot="1" x14ac:dyDescent="0.3">
      <c r="A42" s="96" t="s">
        <v>20</v>
      </c>
      <c r="B42" s="97"/>
      <c r="C42" s="98"/>
      <c r="D42" s="98"/>
      <c r="E42" s="98"/>
      <c r="F42" s="98"/>
      <c r="G42" s="99"/>
    </row>
    <row r="43" spans="1:26" s="25" customFormat="1" ht="21" customHeight="1" x14ac:dyDescent="0.25">
      <c r="A43" s="78" t="str">
        <f>'R1'!A1</f>
        <v>R1</v>
      </c>
      <c r="B43" s="85" t="str">
        <f>'R1'!B1</f>
        <v>A instituição fornece ferramentas de comunicação síncrona e assíncrona.</v>
      </c>
      <c r="C43" s="88">
        <f>'R1'!_R1_Entrega</f>
        <v>0</v>
      </c>
      <c r="D43" s="89">
        <f>'R1'!_R1_Planejamento</f>
        <v>0</v>
      </c>
      <c r="E43" s="89">
        <f>'R1'!_R1_Definição</f>
        <v>0</v>
      </c>
      <c r="F43" s="89">
        <f>'R1'!_R1_Gestão</f>
        <v>0</v>
      </c>
      <c r="G43" s="90">
        <f>'R1'!_R1_Otimização</f>
        <v>0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s="25" customFormat="1" ht="21" customHeight="1" x14ac:dyDescent="0.25">
      <c r="A44" s="80" t="str">
        <f>'R2'!A1</f>
        <v>R2</v>
      </c>
      <c r="B44" s="86" t="str">
        <f>'R2'!B1</f>
        <v xml:space="preserve">Os trabalhos colaborativo e cooperativo são incentivados nos cursos. </v>
      </c>
      <c r="C44" s="91">
        <f>'R2'!_R2_Entrega</f>
        <v>0</v>
      </c>
      <c r="D44" s="16">
        <f>'R2'!_R2_Planejamento</f>
        <v>0</v>
      </c>
      <c r="E44" s="16">
        <f>'R2'!_R2_Definição</f>
        <v>0</v>
      </c>
      <c r="F44" s="16">
        <f>'R2'!_R2_Gestão</f>
        <v>0</v>
      </c>
      <c r="G44" s="79">
        <f>'R2'!_R2_Otimização</f>
        <v>0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s="25" customFormat="1" ht="21" customHeight="1" x14ac:dyDescent="0.25">
      <c r="A45" s="80" t="str">
        <f>'R3'!A1</f>
        <v>R3</v>
      </c>
      <c r="B45" s="86" t="str">
        <f>'R3'!B1</f>
        <v>São fornecidos momentos de interação extracurricular entre os alunos.</v>
      </c>
      <c r="C45" s="91">
        <f>'R3'!_R3_Entrega</f>
        <v>0</v>
      </c>
      <c r="D45" s="16">
        <f>'R3'!_R3_Planejamento</f>
        <v>0</v>
      </c>
      <c r="E45" s="16">
        <f>'R3'!_R3_Definição</f>
        <v>0</v>
      </c>
      <c r="F45" s="16">
        <f>'R3'!_R3_Gestão</f>
        <v>0</v>
      </c>
      <c r="G45" s="79">
        <f>'R3'!_R3_Otimização</f>
        <v>0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s="25" customFormat="1" ht="23.25" customHeight="1" thickBot="1" x14ac:dyDescent="0.3">
      <c r="A46" s="82" t="str">
        <f>'R4'!A1</f>
        <v>R4</v>
      </c>
      <c r="B46" s="87" t="str">
        <f>'R4'!B1</f>
        <v>A instituição incentiva à criação de múltiplas situações de comunicação e uso de linguagem oral, escrita e midiática.</v>
      </c>
      <c r="C46" s="92">
        <f>'R4'!_R4_Entrega</f>
        <v>0</v>
      </c>
      <c r="D46" s="83">
        <f>'R4'!_R4_Planejamento</f>
        <v>0</v>
      </c>
      <c r="E46" s="83">
        <f>'R4'!_R4_Definição</f>
        <v>0</v>
      </c>
      <c r="F46" s="83">
        <f>'R4'!_R4_Gestão</f>
        <v>0</v>
      </c>
      <c r="G46" s="84">
        <f>'R4'!_R4_Otimização</f>
        <v>0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14"/>
      <c r="B47" s="3"/>
    </row>
    <row r="48" spans="1:26" x14ac:dyDescent="0.25">
      <c r="B48" s="3"/>
    </row>
    <row r="49" spans="1:2" ht="15.75" customHeight="1" x14ac:dyDescent="0.25">
      <c r="A49" s="56" t="s">
        <v>21</v>
      </c>
      <c r="B49" s="55"/>
    </row>
    <row r="50" spans="1:2" ht="15.75" customHeight="1" x14ac:dyDescent="0.25">
      <c r="A50" s="16">
        <v>0</v>
      </c>
      <c r="B50" s="59" t="s">
        <v>22</v>
      </c>
    </row>
    <row r="51" spans="1:2" ht="15.75" customHeight="1" x14ac:dyDescent="0.25">
      <c r="A51" s="16">
        <v>1</v>
      </c>
      <c r="B51" s="59" t="s">
        <v>23</v>
      </c>
    </row>
    <row r="52" spans="1:2" ht="15.75" customHeight="1" x14ac:dyDescent="0.25">
      <c r="A52" s="16">
        <v>2</v>
      </c>
      <c r="B52" s="59" t="s">
        <v>24</v>
      </c>
    </row>
    <row r="53" spans="1:2" ht="15.75" customHeight="1" x14ac:dyDescent="0.25">
      <c r="A53" s="16">
        <v>3</v>
      </c>
      <c r="B53" s="59" t="s">
        <v>25</v>
      </c>
    </row>
    <row r="54" spans="1:2" ht="15.75" customHeight="1" x14ac:dyDescent="0.25">
      <c r="A54" s="16">
        <v>4</v>
      </c>
      <c r="B54" s="59" t="s">
        <v>26</v>
      </c>
    </row>
    <row r="55" spans="1:2" ht="15.75" customHeight="1" x14ac:dyDescent="0.25">
      <c r="B55" s="3"/>
    </row>
    <row r="56" spans="1:2" ht="15.75" customHeight="1" x14ac:dyDescent="0.25">
      <c r="B56" s="3"/>
    </row>
    <row r="57" spans="1:2" ht="15.75" customHeight="1" x14ac:dyDescent="0.25">
      <c r="B57" s="3"/>
    </row>
    <row r="58" spans="1:2" ht="15.75" customHeight="1" x14ac:dyDescent="0.25">
      <c r="B58" s="3"/>
    </row>
    <row r="59" spans="1:2" ht="15.75" customHeight="1" x14ac:dyDescent="0.25">
      <c r="B59" s="3"/>
    </row>
    <row r="60" spans="1:2" ht="15.75" customHeight="1" x14ac:dyDescent="0.25">
      <c r="B60" s="3"/>
    </row>
    <row r="61" spans="1:2" ht="15.75" customHeight="1" x14ac:dyDescent="0.25">
      <c r="B61" s="3"/>
    </row>
    <row r="62" spans="1:2" ht="15.75" customHeight="1" x14ac:dyDescent="0.25">
      <c r="B62" s="3"/>
    </row>
    <row r="63" spans="1:2" ht="15.75" customHeight="1" x14ac:dyDescent="0.25">
      <c r="B63" s="3"/>
    </row>
    <row r="64" spans="1:2" ht="15.75" customHeight="1" x14ac:dyDescent="0.25">
      <c r="B64" s="3"/>
    </row>
    <row r="65" spans="2:2" ht="15.75" customHeight="1" x14ac:dyDescent="0.25">
      <c r="B65" s="3"/>
    </row>
    <row r="66" spans="2:2" ht="15.75" customHeight="1" x14ac:dyDescent="0.25">
      <c r="B66" s="3"/>
    </row>
    <row r="67" spans="2:2" ht="15.75" customHeight="1" x14ac:dyDescent="0.25">
      <c r="B67" s="3"/>
    </row>
    <row r="68" spans="2:2" ht="15.75" customHeight="1" x14ac:dyDescent="0.25">
      <c r="B68" s="3"/>
    </row>
    <row r="69" spans="2:2" ht="15.75" customHeight="1" x14ac:dyDescent="0.25">
      <c r="B69" s="3"/>
    </row>
    <row r="70" spans="2:2" ht="15.75" customHeight="1" x14ac:dyDescent="0.25">
      <c r="B70" s="3"/>
    </row>
    <row r="71" spans="2:2" ht="15.75" customHeight="1" x14ac:dyDescent="0.25">
      <c r="B71" s="3"/>
    </row>
    <row r="72" spans="2:2" ht="15.75" customHeight="1" x14ac:dyDescent="0.25">
      <c r="B72" s="3"/>
    </row>
    <row r="73" spans="2:2" ht="15.75" customHeight="1" x14ac:dyDescent="0.25">
      <c r="B73" s="3"/>
    </row>
    <row r="74" spans="2:2" ht="15.75" customHeight="1" x14ac:dyDescent="0.25">
      <c r="B74" s="3"/>
    </row>
    <row r="75" spans="2:2" ht="15.75" customHeight="1" x14ac:dyDescent="0.25">
      <c r="B75" s="3"/>
    </row>
    <row r="76" spans="2:2" ht="15.75" customHeight="1" x14ac:dyDescent="0.25">
      <c r="B76" s="3"/>
    </row>
    <row r="77" spans="2:2" ht="15.75" customHeight="1" x14ac:dyDescent="0.25">
      <c r="B77" s="3"/>
    </row>
    <row r="78" spans="2:2" ht="15.75" customHeight="1" x14ac:dyDescent="0.25">
      <c r="B78" s="3"/>
    </row>
    <row r="79" spans="2:2" ht="15.75" customHeight="1" x14ac:dyDescent="0.25">
      <c r="B79" s="3"/>
    </row>
    <row r="80" spans="2:2" ht="15.75" customHeight="1" x14ac:dyDescent="0.25">
      <c r="B80" s="3"/>
    </row>
    <row r="81" spans="2:2" ht="15.75" customHeight="1" x14ac:dyDescent="0.25">
      <c r="B81" s="3"/>
    </row>
    <row r="82" spans="2:2" ht="15.75" customHeight="1" x14ac:dyDescent="0.25">
      <c r="B82" s="3"/>
    </row>
    <row r="83" spans="2:2" ht="15.75" customHeight="1" x14ac:dyDescent="0.25">
      <c r="B83" s="3"/>
    </row>
    <row r="84" spans="2:2" ht="15.75" customHeight="1" x14ac:dyDescent="0.25">
      <c r="B84" s="3"/>
    </row>
    <row r="85" spans="2:2" ht="15.75" customHeight="1" x14ac:dyDescent="0.25">
      <c r="B85" s="3"/>
    </row>
    <row r="86" spans="2:2" ht="15.75" customHeight="1" x14ac:dyDescent="0.25">
      <c r="B86" s="3"/>
    </row>
    <row r="87" spans="2:2" ht="15.75" customHeight="1" x14ac:dyDescent="0.25">
      <c r="B87" s="3"/>
    </row>
    <row r="88" spans="2:2" ht="15.75" customHeight="1" x14ac:dyDescent="0.25">
      <c r="B88" s="3"/>
    </row>
    <row r="89" spans="2:2" ht="15.75" customHeight="1" x14ac:dyDescent="0.25">
      <c r="B89" s="3"/>
    </row>
    <row r="90" spans="2:2" ht="15.75" customHeight="1" x14ac:dyDescent="0.25">
      <c r="B90" s="3"/>
    </row>
    <row r="91" spans="2:2" ht="15.75" customHeight="1" x14ac:dyDescent="0.25">
      <c r="B91" s="3"/>
    </row>
    <row r="92" spans="2:2" ht="15.75" customHeight="1" x14ac:dyDescent="0.25">
      <c r="B92" s="3"/>
    </row>
    <row r="93" spans="2:2" ht="15.75" customHeight="1" x14ac:dyDescent="0.25">
      <c r="B93" s="3"/>
    </row>
    <row r="94" spans="2:2" ht="15.75" customHeight="1" x14ac:dyDescent="0.25">
      <c r="B94" s="3"/>
    </row>
    <row r="95" spans="2:2" ht="15.75" customHeight="1" x14ac:dyDescent="0.25">
      <c r="B95" s="3"/>
    </row>
    <row r="96" spans="2:2" ht="15.75" customHeight="1" x14ac:dyDescent="0.25">
      <c r="B96" s="3"/>
    </row>
    <row r="97" spans="2:2" ht="15.75" customHeight="1" x14ac:dyDescent="0.25">
      <c r="B97" s="3"/>
    </row>
    <row r="98" spans="2:2" ht="15.75" customHeight="1" x14ac:dyDescent="0.25">
      <c r="B98" s="3"/>
    </row>
    <row r="99" spans="2:2" ht="15.75" customHeight="1" x14ac:dyDescent="0.25">
      <c r="B99" s="3"/>
    </row>
    <row r="100" spans="2:2" ht="15.75" customHeight="1" x14ac:dyDescent="0.25">
      <c r="B100" s="3"/>
    </row>
    <row r="101" spans="2:2" ht="15.75" customHeight="1" x14ac:dyDescent="0.25">
      <c r="B101" s="3"/>
    </row>
    <row r="102" spans="2:2" ht="15.75" customHeight="1" x14ac:dyDescent="0.25">
      <c r="B102" s="3"/>
    </row>
    <row r="103" spans="2:2" ht="15.75" customHeight="1" x14ac:dyDescent="0.25">
      <c r="B103" s="3"/>
    </row>
    <row r="104" spans="2:2" ht="15.75" customHeight="1" x14ac:dyDescent="0.25">
      <c r="B104" s="3"/>
    </row>
    <row r="105" spans="2:2" ht="15.75" customHeight="1" x14ac:dyDescent="0.25">
      <c r="B105" s="3"/>
    </row>
    <row r="106" spans="2:2" ht="15.75" customHeight="1" x14ac:dyDescent="0.25">
      <c r="B106" s="3"/>
    </row>
    <row r="107" spans="2:2" ht="15.75" customHeight="1" x14ac:dyDescent="0.25">
      <c r="B107" s="3"/>
    </row>
    <row r="108" spans="2:2" ht="15.75" customHeight="1" x14ac:dyDescent="0.25">
      <c r="B108" s="3"/>
    </row>
    <row r="109" spans="2:2" ht="15.75" customHeight="1" x14ac:dyDescent="0.25">
      <c r="B109" s="3"/>
    </row>
    <row r="110" spans="2:2" ht="15.75" customHeight="1" x14ac:dyDescent="0.25">
      <c r="B110" s="3"/>
    </row>
    <row r="111" spans="2:2" ht="15.75" customHeight="1" x14ac:dyDescent="0.25">
      <c r="B111" s="3"/>
    </row>
    <row r="112" spans="2:2" ht="15.75" customHeight="1" x14ac:dyDescent="0.25">
      <c r="B112" s="3"/>
    </row>
    <row r="113" spans="2:2" ht="15.75" customHeight="1" x14ac:dyDescent="0.25">
      <c r="B113" s="3"/>
    </row>
    <row r="114" spans="2:2" ht="15.75" customHeight="1" x14ac:dyDescent="0.25">
      <c r="B114" s="3"/>
    </row>
    <row r="115" spans="2:2" ht="15.75" customHeight="1" x14ac:dyDescent="0.25">
      <c r="B115" s="3"/>
    </row>
    <row r="116" spans="2:2" ht="15.75" customHeight="1" x14ac:dyDescent="0.25">
      <c r="B116" s="3"/>
    </row>
    <row r="117" spans="2:2" ht="15.75" customHeight="1" x14ac:dyDescent="0.25">
      <c r="B117" s="3"/>
    </row>
    <row r="118" spans="2:2" ht="15.75" customHeight="1" x14ac:dyDescent="0.25">
      <c r="B118" s="3"/>
    </row>
    <row r="119" spans="2:2" ht="15.75" customHeight="1" x14ac:dyDescent="0.25">
      <c r="B119" s="3"/>
    </row>
    <row r="120" spans="2:2" ht="15.75" customHeight="1" x14ac:dyDescent="0.25">
      <c r="B120" s="3"/>
    </row>
    <row r="121" spans="2:2" ht="15.75" customHeight="1" x14ac:dyDescent="0.25">
      <c r="B121" s="3"/>
    </row>
    <row r="122" spans="2:2" ht="15.75" customHeight="1" x14ac:dyDescent="0.25">
      <c r="B122" s="3"/>
    </row>
    <row r="123" spans="2:2" ht="15.75" customHeight="1" x14ac:dyDescent="0.25">
      <c r="B123" s="3"/>
    </row>
    <row r="124" spans="2:2" ht="15.75" customHeight="1" x14ac:dyDescent="0.25">
      <c r="B124" s="3"/>
    </row>
    <row r="125" spans="2:2" ht="15.75" customHeight="1" x14ac:dyDescent="0.25">
      <c r="B125" s="3"/>
    </row>
    <row r="126" spans="2:2" ht="15.75" customHeight="1" x14ac:dyDescent="0.25">
      <c r="B126" s="3"/>
    </row>
    <row r="127" spans="2:2" ht="15.75" customHeight="1" x14ac:dyDescent="0.25">
      <c r="B127" s="3"/>
    </row>
    <row r="128" spans="2:2" ht="15.75" customHeight="1" x14ac:dyDescent="0.25">
      <c r="B128" s="3"/>
    </row>
    <row r="129" spans="2:2" ht="15.75" customHeight="1" x14ac:dyDescent="0.25">
      <c r="B129" s="3"/>
    </row>
    <row r="130" spans="2:2" ht="15.75" customHeight="1" x14ac:dyDescent="0.25">
      <c r="B130" s="3"/>
    </row>
    <row r="131" spans="2:2" ht="15.75" customHeight="1" x14ac:dyDescent="0.25">
      <c r="B131" s="3"/>
    </row>
    <row r="132" spans="2:2" ht="15.75" customHeight="1" x14ac:dyDescent="0.25">
      <c r="B132" s="3"/>
    </row>
    <row r="133" spans="2:2" ht="15.75" customHeight="1" x14ac:dyDescent="0.25">
      <c r="B133" s="3"/>
    </row>
    <row r="134" spans="2:2" ht="15.75" customHeight="1" x14ac:dyDescent="0.25">
      <c r="B134" s="3"/>
    </row>
    <row r="135" spans="2:2" ht="15.75" customHeight="1" x14ac:dyDescent="0.25">
      <c r="B135" s="3"/>
    </row>
    <row r="136" spans="2:2" ht="15.75" customHeight="1" x14ac:dyDescent="0.25">
      <c r="B136" s="3"/>
    </row>
    <row r="137" spans="2:2" ht="15.75" customHeight="1" x14ac:dyDescent="0.25">
      <c r="B137" s="3"/>
    </row>
    <row r="138" spans="2:2" ht="15.75" customHeight="1" x14ac:dyDescent="0.25">
      <c r="B138" s="3"/>
    </row>
    <row r="139" spans="2:2" ht="15.75" customHeight="1" x14ac:dyDescent="0.25">
      <c r="B139" s="3"/>
    </row>
    <row r="140" spans="2:2" ht="15.75" customHeight="1" x14ac:dyDescent="0.25">
      <c r="B140" s="3"/>
    </row>
    <row r="141" spans="2:2" ht="15.75" customHeight="1" x14ac:dyDescent="0.25">
      <c r="B141" s="3"/>
    </row>
    <row r="142" spans="2:2" ht="15.75" customHeight="1" x14ac:dyDescent="0.25">
      <c r="B142" s="3"/>
    </row>
    <row r="143" spans="2:2" ht="15.75" customHeight="1" x14ac:dyDescent="0.25">
      <c r="B143" s="3"/>
    </row>
    <row r="144" spans="2:2" ht="15.75" customHeight="1" x14ac:dyDescent="0.25">
      <c r="B144" s="3"/>
    </row>
    <row r="145" spans="2:2" ht="15.75" customHeight="1" x14ac:dyDescent="0.25">
      <c r="B145" s="3"/>
    </row>
    <row r="146" spans="2:2" ht="15.75" customHeight="1" x14ac:dyDescent="0.25">
      <c r="B146" s="3"/>
    </row>
    <row r="147" spans="2:2" ht="15.75" customHeight="1" x14ac:dyDescent="0.25">
      <c r="B147" s="3"/>
    </row>
    <row r="148" spans="2:2" ht="15.75" customHeight="1" x14ac:dyDescent="0.25">
      <c r="B148" s="3"/>
    </row>
    <row r="149" spans="2:2" ht="15.75" customHeight="1" x14ac:dyDescent="0.25">
      <c r="B149" s="3"/>
    </row>
    <row r="150" spans="2:2" ht="15.75" customHeight="1" x14ac:dyDescent="0.25">
      <c r="B150" s="3"/>
    </row>
    <row r="151" spans="2:2" ht="15.75" customHeight="1" x14ac:dyDescent="0.25">
      <c r="B151" s="3"/>
    </row>
    <row r="152" spans="2:2" ht="15.75" customHeight="1" x14ac:dyDescent="0.25">
      <c r="B152" s="3"/>
    </row>
    <row r="153" spans="2:2" ht="15.75" customHeight="1" x14ac:dyDescent="0.25">
      <c r="B153" s="3"/>
    </row>
    <row r="154" spans="2:2" ht="15.75" customHeight="1" x14ac:dyDescent="0.25">
      <c r="B154" s="3"/>
    </row>
    <row r="155" spans="2:2" ht="15.75" customHeight="1" x14ac:dyDescent="0.25">
      <c r="B155" s="3"/>
    </row>
    <row r="156" spans="2:2" ht="15.75" customHeight="1" x14ac:dyDescent="0.25">
      <c r="B156" s="3"/>
    </row>
    <row r="157" spans="2:2" ht="15.75" customHeight="1" x14ac:dyDescent="0.25">
      <c r="B157" s="3"/>
    </row>
    <row r="158" spans="2:2" ht="15.75" customHeight="1" x14ac:dyDescent="0.25">
      <c r="B158" s="3"/>
    </row>
    <row r="159" spans="2:2" ht="15.75" customHeight="1" x14ac:dyDescent="0.25">
      <c r="B159" s="3"/>
    </row>
    <row r="160" spans="2:2" ht="15.75" customHeight="1" x14ac:dyDescent="0.25">
      <c r="B160" s="3"/>
    </row>
    <row r="161" spans="2:2" ht="15.75" customHeight="1" x14ac:dyDescent="0.25">
      <c r="B161" s="3"/>
    </row>
    <row r="162" spans="2:2" ht="15.75" customHeight="1" x14ac:dyDescent="0.25">
      <c r="B162" s="3"/>
    </row>
    <row r="163" spans="2:2" ht="15.75" customHeight="1" x14ac:dyDescent="0.25">
      <c r="B163" s="3"/>
    </row>
    <row r="164" spans="2:2" ht="15.75" customHeight="1" x14ac:dyDescent="0.25">
      <c r="B164" s="3"/>
    </row>
    <row r="165" spans="2:2" ht="15.75" customHeight="1" x14ac:dyDescent="0.25">
      <c r="B165" s="3"/>
    </row>
    <row r="166" spans="2:2" ht="15.75" customHeight="1" x14ac:dyDescent="0.25">
      <c r="B166" s="3"/>
    </row>
    <row r="167" spans="2:2" ht="15.75" customHeight="1" x14ac:dyDescent="0.25">
      <c r="B167" s="3"/>
    </row>
    <row r="168" spans="2:2" ht="15.75" customHeight="1" x14ac:dyDescent="0.25">
      <c r="B168" s="3"/>
    </row>
    <row r="169" spans="2:2" ht="15.75" customHeight="1" x14ac:dyDescent="0.25">
      <c r="B169" s="3"/>
    </row>
    <row r="170" spans="2:2" ht="15.75" customHeight="1" x14ac:dyDescent="0.25">
      <c r="B170" s="3"/>
    </row>
    <row r="171" spans="2:2" ht="15.75" customHeight="1" x14ac:dyDescent="0.25">
      <c r="B171" s="3"/>
    </row>
    <row r="172" spans="2:2" ht="15.75" customHeight="1" x14ac:dyDescent="0.25">
      <c r="B172" s="3"/>
    </row>
    <row r="173" spans="2:2" ht="15.75" customHeight="1" x14ac:dyDescent="0.25">
      <c r="B173" s="3"/>
    </row>
    <row r="174" spans="2:2" ht="15.75" customHeight="1" x14ac:dyDescent="0.25">
      <c r="B174" s="3"/>
    </row>
    <row r="175" spans="2:2" ht="15.75" customHeight="1" x14ac:dyDescent="0.25">
      <c r="B175" s="3"/>
    </row>
    <row r="176" spans="2:2" ht="15.75" customHeight="1" x14ac:dyDescent="0.25">
      <c r="B176" s="3"/>
    </row>
    <row r="177" spans="2:2" ht="15.75" customHeight="1" x14ac:dyDescent="0.25">
      <c r="B177" s="3"/>
    </row>
    <row r="178" spans="2:2" ht="15.75" customHeight="1" x14ac:dyDescent="0.25">
      <c r="B178" s="3"/>
    </row>
    <row r="179" spans="2:2" ht="15.75" customHeight="1" x14ac:dyDescent="0.25">
      <c r="B179" s="3"/>
    </row>
    <row r="180" spans="2:2" ht="15.75" customHeight="1" x14ac:dyDescent="0.25">
      <c r="B180" s="3"/>
    </row>
    <row r="181" spans="2:2" ht="15.75" customHeight="1" x14ac:dyDescent="0.25">
      <c r="B181" s="3"/>
    </row>
    <row r="182" spans="2:2" ht="15.75" customHeight="1" x14ac:dyDescent="0.25">
      <c r="B182" s="3"/>
    </row>
    <row r="183" spans="2:2" ht="15.75" customHeight="1" x14ac:dyDescent="0.25">
      <c r="B183" s="3"/>
    </row>
    <row r="184" spans="2:2" ht="15.75" customHeight="1" x14ac:dyDescent="0.25">
      <c r="B184" s="3"/>
    </row>
    <row r="185" spans="2:2" ht="15.75" customHeight="1" x14ac:dyDescent="0.25">
      <c r="B185" s="3"/>
    </row>
    <row r="186" spans="2:2" ht="15.75" customHeight="1" x14ac:dyDescent="0.25">
      <c r="B186" s="3"/>
    </row>
    <row r="187" spans="2:2" ht="15.75" customHeight="1" x14ac:dyDescent="0.25">
      <c r="B187" s="3"/>
    </row>
    <row r="188" spans="2:2" ht="15.75" customHeight="1" x14ac:dyDescent="0.25">
      <c r="B188" s="3"/>
    </row>
    <row r="189" spans="2:2" ht="15.75" customHeight="1" x14ac:dyDescent="0.25">
      <c r="B189" s="3"/>
    </row>
    <row r="190" spans="2:2" ht="15.75" customHeight="1" x14ac:dyDescent="0.25">
      <c r="B190" s="3"/>
    </row>
    <row r="191" spans="2:2" ht="15.75" customHeight="1" x14ac:dyDescent="0.25">
      <c r="B191" s="3"/>
    </row>
    <row r="192" spans="2:2" ht="15.75" customHeight="1" x14ac:dyDescent="0.25">
      <c r="B192" s="3"/>
    </row>
    <row r="193" spans="2:2" ht="15.75" customHeight="1" x14ac:dyDescent="0.25">
      <c r="B193" s="3"/>
    </row>
    <row r="194" spans="2:2" ht="15.75" customHeight="1" x14ac:dyDescent="0.25">
      <c r="B194" s="3"/>
    </row>
    <row r="195" spans="2:2" ht="15.75" customHeight="1" x14ac:dyDescent="0.25">
      <c r="B195" s="3"/>
    </row>
    <row r="196" spans="2:2" ht="15.75" customHeight="1" x14ac:dyDescent="0.25">
      <c r="B196" s="3"/>
    </row>
    <row r="197" spans="2:2" ht="15.75" customHeight="1" x14ac:dyDescent="0.25">
      <c r="B197" s="3"/>
    </row>
    <row r="198" spans="2:2" ht="15.75" customHeight="1" x14ac:dyDescent="0.25">
      <c r="B198" s="3"/>
    </row>
    <row r="199" spans="2:2" ht="15.75" customHeight="1" x14ac:dyDescent="0.25">
      <c r="B199" s="3"/>
    </row>
    <row r="200" spans="2:2" ht="15.75" customHeight="1" x14ac:dyDescent="0.25">
      <c r="B200" s="3"/>
    </row>
    <row r="201" spans="2:2" ht="15.75" customHeight="1" x14ac:dyDescent="0.25">
      <c r="B201" s="3"/>
    </row>
    <row r="202" spans="2:2" ht="15.75" customHeight="1" x14ac:dyDescent="0.25">
      <c r="B202" s="3"/>
    </row>
    <row r="203" spans="2:2" ht="15.75" customHeight="1" x14ac:dyDescent="0.25">
      <c r="B203" s="3"/>
    </row>
    <row r="204" spans="2:2" ht="15.75" customHeight="1" x14ac:dyDescent="0.25">
      <c r="B204" s="3"/>
    </row>
    <row r="205" spans="2:2" ht="15.75" customHeight="1" x14ac:dyDescent="0.25">
      <c r="B205" s="3"/>
    </row>
    <row r="206" spans="2:2" ht="15.75" customHeight="1" x14ac:dyDescent="0.25">
      <c r="B206" s="3"/>
    </row>
    <row r="207" spans="2:2" ht="15.75" customHeight="1" x14ac:dyDescent="0.25">
      <c r="B207" s="3"/>
    </row>
    <row r="208" spans="2:2" ht="15.75" customHeight="1" x14ac:dyDescent="0.25">
      <c r="B208" s="3"/>
    </row>
    <row r="209" spans="2:2" ht="15.75" customHeight="1" x14ac:dyDescent="0.25">
      <c r="B209" s="3"/>
    </row>
    <row r="210" spans="2:2" ht="15.75" customHeight="1" x14ac:dyDescent="0.25">
      <c r="B210" s="3"/>
    </row>
    <row r="211" spans="2:2" ht="15.75" customHeight="1" x14ac:dyDescent="0.25">
      <c r="B211" s="3"/>
    </row>
    <row r="212" spans="2:2" ht="15.75" customHeight="1" x14ac:dyDescent="0.25">
      <c r="B212" s="3"/>
    </row>
    <row r="213" spans="2:2" ht="15.75" customHeight="1" x14ac:dyDescent="0.25">
      <c r="B213" s="3"/>
    </row>
    <row r="214" spans="2:2" ht="15.75" customHeight="1" x14ac:dyDescent="0.25">
      <c r="B214" s="3"/>
    </row>
    <row r="215" spans="2:2" ht="15.75" customHeight="1" x14ac:dyDescent="0.25">
      <c r="B215" s="3"/>
    </row>
    <row r="216" spans="2:2" ht="15.75" customHeight="1" x14ac:dyDescent="0.25">
      <c r="B216" s="3"/>
    </row>
    <row r="217" spans="2:2" ht="15.75" customHeight="1" x14ac:dyDescent="0.25">
      <c r="B217" s="3"/>
    </row>
    <row r="218" spans="2:2" ht="15.75" customHeight="1" x14ac:dyDescent="0.25">
      <c r="B218" s="3"/>
    </row>
    <row r="219" spans="2:2" ht="15.75" customHeight="1" x14ac:dyDescent="0.25">
      <c r="B219" s="3"/>
    </row>
    <row r="220" spans="2:2" ht="15.75" customHeight="1" x14ac:dyDescent="0.25">
      <c r="B220" s="3"/>
    </row>
    <row r="221" spans="2:2" ht="15.75" customHeight="1" x14ac:dyDescent="0.25">
      <c r="B221" s="3"/>
    </row>
    <row r="222" spans="2:2" ht="15.75" customHeight="1" x14ac:dyDescent="0.25">
      <c r="B222" s="3"/>
    </row>
    <row r="223" spans="2:2" ht="15.75" customHeight="1" x14ac:dyDescent="0.25">
      <c r="B223" s="3"/>
    </row>
    <row r="224" spans="2:2" ht="15.75" customHeight="1" x14ac:dyDescent="0.25">
      <c r="B224" s="3"/>
    </row>
    <row r="225" spans="2:2" ht="15.75" customHeight="1" x14ac:dyDescent="0.25">
      <c r="B225" s="3"/>
    </row>
    <row r="226" spans="2:2" ht="15.75" customHeight="1" x14ac:dyDescent="0.25">
      <c r="B226" s="3"/>
    </row>
    <row r="227" spans="2:2" ht="15.75" customHeight="1" x14ac:dyDescent="0.25">
      <c r="B227" s="3"/>
    </row>
    <row r="228" spans="2:2" ht="15.75" customHeight="1" x14ac:dyDescent="0.25">
      <c r="B228" s="3"/>
    </row>
    <row r="229" spans="2:2" ht="15.75" customHeight="1" x14ac:dyDescent="0.25">
      <c r="B229" s="3"/>
    </row>
    <row r="230" spans="2:2" ht="15.75" customHeight="1" x14ac:dyDescent="0.25">
      <c r="B230" s="3"/>
    </row>
    <row r="231" spans="2:2" ht="15.75" customHeight="1" x14ac:dyDescent="0.25">
      <c r="B231" s="3"/>
    </row>
    <row r="232" spans="2:2" ht="15.75" customHeight="1" x14ac:dyDescent="0.25">
      <c r="B232" s="3"/>
    </row>
    <row r="233" spans="2:2" ht="15.75" customHeight="1" x14ac:dyDescent="0.25">
      <c r="B233" s="3"/>
    </row>
    <row r="234" spans="2:2" ht="15.75" customHeight="1" x14ac:dyDescent="0.25">
      <c r="B234" s="3"/>
    </row>
    <row r="235" spans="2:2" ht="15.75" customHeight="1" x14ac:dyDescent="0.25">
      <c r="B235" s="3"/>
    </row>
    <row r="236" spans="2:2" ht="15.75" customHeight="1" x14ac:dyDescent="0.25">
      <c r="B236" s="3"/>
    </row>
    <row r="237" spans="2:2" ht="15.75" customHeight="1" x14ac:dyDescent="0.25">
      <c r="B237" s="3"/>
    </row>
    <row r="238" spans="2:2" ht="15.75" customHeight="1" x14ac:dyDescent="0.25">
      <c r="B238" s="3"/>
    </row>
    <row r="239" spans="2:2" ht="15.75" customHeight="1" x14ac:dyDescent="0.25">
      <c r="B239" s="3"/>
    </row>
    <row r="240" spans="2:2" ht="15.75" customHeight="1" x14ac:dyDescent="0.25">
      <c r="B240" s="3"/>
    </row>
    <row r="241" spans="2:2" ht="15.75" customHeight="1" x14ac:dyDescent="0.25">
      <c r="B241" s="3"/>
    </row>
    <row r="242" spans="2:2" ht="15.75" customHeight="1" x14ac:dyDescent="0.25">
      <c r="B242" s="3"/>
    </row>
    <row r="243" spans="2:2" ht="15.75" customHeight="1" x14ac:dyDescent="0.25">
      <c r="B243" s="3"/>
    </row>
    <row r="244" spans="2:2" ht="15.75" customHeight="1" x14ac:dyDescent="0.25">
      <c r="B244" s="3"/>
    </row>
    <row r="245" spans="2:2" ht="15.75" customHeight="1" x14ac:dyDescent="0.25">
      <c r="B245" s="3"/>
    </row>
    <row r="246" spans="2:2" ht="15.75" customHeight="1" x14ac:dyDescent="0.25">
      <c r="B246" s="3"/>
    </row>
    <row r="247" spans="2:2" ht="15.75" customHeight="1" x14ac:dyDescent="0.25">
      <c r="B247" s="3"/>
    </row>
    <row r="248" spans="2:2" ht="15.75" customHeight="1" x14ac:dyDescent="0.25">
      <c r="B248" s="3"/>
    </row>
    <row r="249" spans="2:2" ht="15.75" customHeight="1" x14ac:dyDescent="0.25">
      <c r="B249" s="3"/>
    </row>
    <row r="250" spans="2:2" ht="15.75" customHeight="1" x14ac:dyDescent="0.25">
      <c r="B250" s="3"/>
    </row>
    <row r="251" spans="2:2" ht="15.75" customHeight="1" x14ac:dyDescent="0.25">
      <c r="B251" s="3"/>
    </row>
    <row r="252" spans="2:2" ht="15.75" customHeight="1" x14ac:dyDescent="0.25">
      <c r="B252" s="3"/>
    </row>
    <row r="253" spans="2:2" ht="15.75" customHeight="1" x14ac:dyDescent="0.25">
      <c r="B253" s="3"/>
    </row>
    <row r="254" spans="2:2" ht="15.75" customHeight="1" x14ac:dyDescent="0.25">
      <c r="B254" s="3"/>
    </row>
    <row r="255" spans="2:2" ht="15.75" customHeight="1" x14ac:dyDescent="0.25">
      <c r="B255" s="3"/>
    </row>
    <row r="256" spans="2:2" ht="15.75" customHeight="1" x14ac:dyDescent="0.25">
      <c r="B256" s="3"/>
    </row>
    <row r="257" spans="2:2" ht="15.75" customHeight="1" x14ac:dyDescent="0.25">
      <c r="B257" s="3"/>
    </row>
    <row r="258" spans="2:2" ht="15.75" customHeight="1" x14ac:dyDescent="0.25">
      <c r="B258" s="3"/>
    </row>
    <row r="259" spans="2:2" ht="15.75" customHeight="1" x14ac:dyDescent="0.25">
      <c r="B259" s="3"/>
    </row>
    <row r="260" spans="2:2" ht="15.75" customHeight="1" x14ac:dyDescent="0.25">
      <c r="B260" s="3"/>
    </row>
    <row r="261" spans="2:2" ht="15.75" customHeight="1" x14ac:dyDescent="0.25">
      <c r="B261" s="3"/>
    </row>
    <row r="262" spans="2:2" ht="15.75" customHeight="1" x14ac:dyDescent="0.25">
      <c r="B262" s="3"/>
    </row>
    <row r="263" spans="2:2" ht="15.75" customHeight="1" x14ac:dyDescent="0.25">
      <c r="B263" s="3"/>
    </row>
    <row r="264" spans="2:2" ht="15.75" customHeight="1" x14ac:dyDescent="0.25">
      <c r="B264" s="3"/>
    </row>
    <row r="265" spans="2:2" ht="15.75" customHeight="1" x14ac:dyDescent="0.25">
      <c r="B265" s="3"/>
    </row>
    <row r="266" spans="2:2" ht="15.75" customHeight="1" x14ac:dyDescent="0.25">
      <c r="B266" s="3"/>
    </row>
    <row r="267" spans="2:2" ht="15.75" customHeight="1" x14ac:dyDescent="0.25">
      <c r="B267" s="3"/>
    </row>
    <row r="268" spans="2:2" ht="15.75" customHeight="1" x14ac:dyDescent="0.25">
      <c r="B268" s="3"/>
    </row>
    <row r="269" spans="2:2" ht="15.75" customHeight="1" x14ac:dyDescent="0.25">
      <c r="B269" s="3"/>
    </row>
    <row r="270" spans="2:2" ht="15.75" customHeight="1" x14ac:dyDescent="0.25">
      <c r="B270" s="3"/>
    </row>
    <row r="271" spans="2:2" ht="15.75" customHeight="1" x14ac:dyDescent="0.25">
      <c r="B271" s="3"/>
    </row>
    <row r="272" spans="2:2" ht="15.75" customHeight="1" x14ac:dyDescent="0.25">
      <c r="B272" s="3"/>
    </row>
    <row r="273" spans="2:2" ht="15.75" customHeight="1" x14ac:dyDescent="0.25">
      <c r="B273" s="3"/>
    </row>
    <row r="274" spans="2:2" ht="15.75" customHeight="1" x14ac:dyDescent="0.25">
      <c r="B274" s="3"/>
    </row>
    <row r="275" spans="2:2" ht="15.75" customHeight="1" x14ac:dyDescent="0.25">
      <c r="B275" s="3"/>
    </row>
    <row r="276" spans="2:2" ht="15.75" customHeight="1" x14ac:dyDescent="0.25">
      <c r="B276" s="3"/>
    </row>
    <row r="277" spans="2:2" ht="15.75" customHeight="1" x14ac:dyDescent="0.25">
      <c r="B277" s="3"/>
    </row>
    <row r="278" spans="2:2" ht="15.75" customHeight="1" x14ac:dyDescent="0.25">
      <c r="B278" s="3"/>
    </row>
    <row r="279" spans="2:2" ht="15.75" customHeight="1" x14ac:dyDescent="0.25">
      <c r="B279" s="3"/>
    </row>
    <row r="280" spans="2:2" ht="15.75" customHeight="1" x14ac:dyDescent="0.25">
      <c r="B280" s="3"/>
    </row>
    <row r="281" spans="2:2" ht="15.75" customHeight="1" x14ac:dyDescent="0.25">
      <c r="B281" s="3"/>
    </row>
    <row r="282" spans="2:2" ht="15.75" customHeight="1" x14ac:dyDescent="0.25">
      <c r="B282" s="3"/>
    </row>
    <row r="283" spans="2:2" ht="15.75" customHeight="1" x14ac:dyDescent="0.25">
      <c r="B283" s="3"/>
    </row>
    <row r="284" spans="2:2" ht="15.75" customHeight="1" x14ac:dyDescent="0.25">
      <c r="B284" s="3"/>
    </row>
    <row r="285" spans="2:2" ht="15.75" customHeight="1" x14ac:dyDescent="0.25">
      <c r="B285" s="3"/>
    </row>
    <row r="286" spans="2:2" ht="15.75" customHeight="1" x14ac:dyDescent="0.25">
      <c r="B286" s="3"/>
    </row>
    <row r="287" spans="2:2" ht="15.75" customHeight="1" x14ac:dyDescent="0.25">
      <c r="B287" s="3"/>
    </row>
    <row r="288" spans="2:2" ht="15.75" customHeight="1" x14ac:dyDescent="0.25">
      <c r="B288" s="3"/>
    </row>
    <row r="289" spans="2:2" ht="15.75" customHeight="1" x14ac:dyDescent="0.25">
      <c r="B289" s="3"/>
    </row>
    <row r="290" spans="2:2" ht="15.75" customHeight="1" x14ac:dyDescent="0.25">
      <c r="B290" s="3"/>
    </row>
    <row r="291" spans="2:2" ht="15.75" customHeight="1" x14ac:dyDescent="0.25">
      <c r="B291" s="3"/>
    </row>
    <row r="292" spans="2:2" ht="15.75" customHeight="1" x14ac:dyDescent="0.25">
      <c r="B292" s="3"/>
    </row>
    <row r="293" spans="2:2" ht="15.75" customHeight="1" x14ac:dyDescent="0.25">
      <c r="B293" s="3"/>
    </row>
    <row r="294" spans="2:2" ht="15.75" customHeight="1" x14ac:dyDescent="0.25">
      <c r="B294" s="3"/>
    </row>
    <row r="295" spans="2:2" ht="15.75" customHeight="1" x14ac:dyDescent="0.25">
      <c r="B295" s="3"/>
    </row>
    <row r="296" spans="2:2" ht="15.75" customHeight="1" x14ac:dyDescent="0.25">
      <c r="B296" s="3"/>
    </row>
    <row r="297" spans="2:2" ht="15.75" customHeight="1" x14ac:dyDescent="0.25">
      <c r="B297" s="3"/>
    </row>
    <row r="298" spans="2:2" ht="15.75" customHeight="1" x14ac:dyDescent="0.25">
      <c r="B298" s="3"/>
    </row>
    <row r="299" spans="2:2" ht="15.75" customHeight="1" x14ac:dyDescent="0.25">
      <c r="B299" s="3"/>
    </row>
    <row r="300" spans="2:2" ht="15.75" customHeight="1" x14ac:dyDescent="0.25">
      <c r="B300" s="3"/>
    </row>
    <row r="301" spans="2:2" ht="15.75" customHeight="1" x14ac:dyDescent="0.25">
      <c r="B301" s="3"/>
    </row>
    <row r="302" spans="2:2" ht="15.75" customHeight="1" x14ac:dyDescent="0.25">
      <c r="B302" s="3"/>
    </row>
    <row r="303" spans="2:2" ht="15.75" customHeight="1" x14ac:dyDescent="0.25">
      <c r="B303" s="3"/>
    </row>
    <row r="304" spans="2:2" ht="15.75" customHeight="1" x14ac:dyDescent="0.25">
      <c r="B304" s="3"/>
    </row>
    <row r="305" spans="2:2" ht="15.75" customHeight="1" x14ac:dyDescent="0.25">
      <c r="B305" s="3"/>
    </row>
    <row r="306" spans="2:2" ht="15.75" customHeight="1" x14ac:dyDescent="0.25">
      <c r="B306" s="3"/>
    </row>
    <row r="307" spans="2:2" ht="15.75" customHeight="1" x14ac:dyDescent="0.25">
      <c r="B307" s="3"/>
    </row>
    <row r="308" spans="2:2" ht="15.75" customHeight="1" x14ac:dyDescent="0.25">
      <c r="B308" s="3"/>
    </row>
    <row r="309" spans="2:2" ht="15.75" customHeight="1" x14ac:dyDescent="0.25">
      <c r="B309" s="3"/>
    </row>
    <row r="310" spans="2:2" ht="15.75" customHeight="1" x14ac:dyDescent="0.25">
      <c r="B310" s="3"/>
    </row>
    <row r="311" spans="2:2" ht="15.75" customHeight="1" x14ac:dyDescent="0.25">
      <c r="B311" s="3"/>
    </row>
    <row r="312" spans="2:2" ht="15.75" customHeight="1" x14ac:dyDescent="0.25">
      <c r="B312" s="3"/>
    </row>
    <row r="313" spans="2:2" ht="15.75" customHeight="1" x14ac:dyDescent="0.25">
      <c r="B313" s="3"/>
    </row>
    <row r="314" spans="2:2" ht="15.75" customHeight="1" x14ac:dyDescent="0.25">
      <c r="B314" s="3"/>
    </row>
    <row r="315" spans="2:2" ht="15.75" customHeight="1" x14ac:dyDescent="0.25">
      <c r="B315" s="3"/>
    </row>
    <row r="316" spans="2:2" ht="15.75" customHeight="1" x14ac:dyDescent="0.25">
      <c r="B316" s="3"/>
    </row>
    <row r="317" spans="2:2" ht="15.75" customHeight="1" x14ac:dyDescent="0.25">
      <c r="B317" s="3"/>
    </row>
    <row r="318" spans="2:2" ht="15.75" customHeight="1" x14ac:dyDescent="0.25">
      <c r="B318" s="3"/>
    </row>
    <row r="319" spans="2:2" ht="15.75" customHeight="1" x14ac:dyDescent="0.25">
      <c r="B319" s="3"/>
    </row>
    <row r="320" spans="2:2" ht="15.75" customHeight="1" x14ac:dyDescent="0.25">
      <c r="B320" s="3"/>
    </row>
    <row r="321" spans="2:2" ht="15.75" customHeight="1" x14ac:dyDescent="0.25">
      <c r="B321" s="3"/>
    </row>
    <row r="322" spans="2:2" ht="15.75" customHeight="1" x14ac:dyDescent="0.25">
      <c r="B322" s="3"/>
    </row>
    <row r="323" spans="2:2" ht="15.75" customHeight="1" x14ac:dyDescent="0.25">
      <c r="B323" s="3"/>
    </row>
    <row r="324" spans="2:2" ht="15.75" customHeight="1" x14ac:dyDescent="0.25">
      <c r="B324" s="3"/>
    </row>
    <row r="325" spans="2:2" ht="15.75" customHeight="1" x14ac:dyDescent="0.25">
      <c r="B325" s="3"/>
    </row>
    <row r="326" spans="2:2" ht="15.75" customHeight="1" x14ac:dyDescent="0.25">
      <c r="B326" s="3"/>
    </row>
    <row r="327" spans="2:2" ht="15.75" customHeight="1" x14ac:dyDescent="0.25">
      <c r="B327" s="3"/>
    </row>
    <row r="328" spans="2:2" ht="15.75" customHeight="1" x14ac:dyDescent="0.25">
      <c r="B328" s="3"/>
    </row>
    <row r="329" spans="2:2" ht="15.75" customHeight="1" x14ac:dyDescent="0.25">
      <c r="B329" s="3"/>
    </row>
    <row r="330" spans="2:2" ht="15.75" customHeight="1" x14ac:dyDescent="0.25">
      <c r="B330" s="3"/>
    </row>
    <row r="331" spans="2:2" ht="15.75" customHeight="1" x14ac:dyDescent="0.25">
      <c r="B331" s="3"/>
    </row>
    <row r="332" spans="2:2" ht="15.75" customHeight="1" x14ac:dyDescent="0.25">
      <c r="B332" s="3"/>
    </row>
    <row r="333" spans="2:2" ht="15.75" customHeight="1" x14ac:dyDescent="0.25">
      <c r="B333" s="3"/>
    </row>
    <row r="334" spans="2:2" ht="15.75" customHeight="1" x14ac:dyDescent="0.25">
      <c r="B334" s="3"/>
    </row>
    <row r="335" spans="2:2" ht="15.75" customHeight="1" x14ac:dyDescent="0.25">
      <c r="B335" s="3"/>
    </row>
    <row r="336" spans="2:2" ht="15.75" customHeight="1" x14ac:dyDescent="0.25">
      <c r="B336" s="3"/>
    </row>
    <row r="337" spans="2:2" ht="15.75" customHeight="1" x14ac:dyDescent="0.25">
      <c r="B337" s="3"/>
    </row>
    <row r="338" spans="2:2" ht="15.75" customHeight="1" x14ac:dyDescent="0.25">
      <c r="B338" s="3"/>
    </row>
    <row r="339" spans="2:2" ht="15.75" customHeight="1" x14ac:dyDescent="0.25">
      <c r="B339" s="3"/>
    </row>
    <row r="340" spans="2:2" ht="15.75" customHeight="1" x14ac:dyDescent="0.25">
      <c r="B340" s="3"/>
    </row>
    <row r="341" spans="2:2" ht="15.75" customHeight="1" x14ac:dyDescent="0.25">
      <c r="B341" s="3"/>
    </row>
    <row r="342" spans="2:2" ht="15.75" customHeight="1" x14ac:dyDescent="0.25">
      <c r="B342" s="3"/>
    </row>
    <row r="343" spans="2:2" ht="15.75" customHeight="1" x14ac:dyDescent="0.25">
      <c r="B343" s="3"/>
    </row>
    <row r="344" spans="2:2" ht="15.75" customHeight="1" x14ac:dyDescent="0.25">
      <c r="B344" s="3"/>
    </row>
    <row r="345" spans="2:2" ht="15.75" customHeight="1" x14ac:dyDescent="0.25">
      <c r="B345" s="3"/>
    </row>
    <row r="346" spans="2:2" ht="15.75" customHeight="1" x14ac:dyDescent="0.25">
      <c r="B346" s="3"/>
    </row>
    <row r="347" spans="2:2" ht="15.75" customHeight="1" x14ac:dyDescent="0.25">
      <c r="B347" s="3"/>
    </row>
    <row r="348" spans="2:2" ht="15.75" customHeight="1" x14ac:dyDescent="0.25">
      <c r="B348" s="3"/>
    </row>
    <row r="349" spans="2:2" ht="15.75" customHeight="1" x14ac:dyDescent="0.25">
      <c r="B349" s="3"/>
    </row>
    <row r="350" spans="2:2" ht="15.75" customHeight="1" x14ac:dyDescent="0.25">
      <c r="B350" s="3"/>
    </row>
    <row r="351" spans="2:2" ht="15.75" customHeight="1" x14ac:dyDescent="0.25">
      <c r="B351" s="3"/>
    </row>
    <row r="352" spans="2:2" ht="15.75" customHeight="1" x14ac:dyDescent="0.25">
      <c r="B352" s="3"/>
    </row>
    <row r="353" spans="2:2" ht="15.75" customHeight="1" x14ac:dyDescent="0.25">
      <c r="B353" s="3"/>
    </row>
    <row r="354" spans="2:2" ht="15.75" customHeight="1" x14ac:dyDescent="0.25">
      <c r="B354" s="3"/>
    </row>
    <row r="355" spans="2:2" ht="15.75" customHeight="1" x14ac:dyDescent="0.25">
      <c r="B355" s="3"/>
    </row>
    <row r="356" spans="2:2" ht="15.75" customHeight="1" x14ac:dyDescent="0.25">
      <c r="B356" s="3"/>
    </row>
    <row r="357" spans="2:2" ht="15.75" customHeight="1" x14ac:dyDescent="0.25">
      <c r="B357" s="3"/>
    </row>
    <row r="358" spans="2:2" ht="15.75" customHeight="1" x14ac:dyDescent="0.25">
      <c r="B358" s="3"/>
    </row>
    <row r="359" spans="2:2" ht="15.75" customHeight="1" x14ac:dyDescent="0.25">
      <c r="B359" s="3"/>
    </row>
    <row r="360" spans="2:2" ht="15.75" customHeight="1" x14ac:dyDescent="0.25">
      <c r="B360" s="3"/>
    </row>
    <row r="361" spans="2:2" ht="15.75" customHeight="1" x14ac:dyDescent="0.25">
      <c r="B361" s="3"/>
    </row>
    <row r="362" spans="2:2" ht="15.75" customHeight="1" x14ac:dyDescent="0.25">
      <c r="B362" s="3"/>
    </row>
    <row r="363" spans="2:2" ht="15.75" customHeight="1" x14ac:dyDescent="0.25">
      <c r="B363" s="3"/>
    </row>
    <row r="364" spans="2:2" ht="15.75" customHeight="1" x14ac:dyDescent="0.25">
      <c r="B364" s="3"/>
    </row>
    <row r="365" spans="2:2" ht="15.75" customHeight="1" x14ac:dyDescent="0.25">
      <c r="B365" s="3"/>
    </row>
    <row r="366" spans="2:2" ht="15.75" customHeight="1" x14ac:dyDescent="0.25">
      <c r="B366" s="3"/>
    </row>
    <row r="367" spans="2:2" ht="15.75" customHeight="1" x14ac:dyDescent="0.25">
      <c r="B367" s="3"/>
    </row>
    <row r="368" spans="2:2" ht="15.75" customHeight="1" x14ac:dyDescent="0.25">
      <c r="B368" s="3"/>
    </row>
    <row r="369" spans="2:2" ht="15.75" customHeight="1" x14ac:dyDescent="0.25">
      <c r="B369" s="3"/>
    </row>
    <row r="370" spans="2:2" ht="15.75" customHeight="1" x14ac:dyDescent="0.25">
      <c r="B370" s="3"/>
    </row>
    <row r="371" spans="2:2" ht="15.75" customHeight="1" x14ac:dyDescent="0.25">
      <c r="B371" s="3"/>
    </row>
    <row r="372" spans="2:2" ht="15.75" customHeight="1" x14ac:dyDescent="0.25">
      <c r="B372" s="3"/>
    </row>
    <row r="373" spans="2:2" ht="15.75" customHeight="1" x14ac:dyDescent="0.25">
      <c r="B373" s="3"/>
    </row>
    <row r="374" spans="2:2" ht="15.75" customHeight="1" x14ac:dyDescent="0.25">
      <c r="B374" s="3"/>
    </row>
    <row r="375" spans="2:2" ht="15.75" customHeight="1" x14ac:dyDescent="0.25">
      <c r="B375" s="3"/>
    </row>
    <row r="376" spans="2:2" ht="15.75" customHeight="1" x14ac:dyDescent="0.25">
      <c r="B376" s="3"/>
    </row>
    <row r="377" spans="2:2" ht="15.75" customHeight="1" x14ac:dyDescent="0.25">
      <c r="B377" s="3"/>
    </row>
    <row r="378" spans="2:2" ht="15.75" customHeight="1" x14ac:dyDescent="0.25">
      <c r="B378" s="3"/>
    </row>
    <row r="379" spans="2:2" ht="15.75" customHeight="1" x14ac:dyDescent="0.25">
      <c r="B379" s="3"/>
    </row>
    <row r="380" spans="2:2" ht="15.75" customHeight="1" x14ac:dyDescent="0.25">
      <c r="B380" s="3"/>
    </row>
    <row r="381" spans="2:2" ht="15.75" customHeight="1" x14ac:dyDescent="0.25">
      <c r="B381" s="3"/>
    </row>
    <row r="382" spans="2:2" ht="15.75" customHeight="1" x14ac:dyDescent="0.25">
      <c r="B382" s="3"/>
    </row>
    <row r="383" spans="2:2" ht="15.75" customHeight="1" x14ac:dyDescent="0.25">
      <c r="B383" s="3"/>
    </row>
    <row r="384" spans="2:2" ht="15.75" customHeight="1" x14ac:dyDescent="0.25">
      <c r="B384" s="3"/>
    </row>
    <row r="385" spans="2:2" ht="15.75" customHeight="1" x14ac:dyDescent="0.25">
      <c r="B385" s="3"/>
    </row>
    <row r="386" spans="2:2" ht="15.75" customHeight="1" x14ac:dyDescent="0.25">
      <c r="B386" s="3"/>
    </row>
    <row r="387" spans="2:2" ht="15.75" customHeight="1" x14ac:dyDescent="0.25">
      <c r="B387" s="3"/>
    </row>
    <row r="388" spans="2:2" ht="15.75" customHeight="1" x14ac:dyDescent="0.25">
      <c r="B388" s="3"/>
    </row>
    <row r="389" spans="2:2" ht="15.75" customHeight="1" x14ac:dyDescent="0.25">
      <c r="B389" s="3"/>
    </row>
    <row r="390" spans="2:2" ht="15.75" customHeight="1" x14ac:dyDescent="0.25">
      <c r="B390" s="3"/>
    </row>
    <row r="391" spans="2:2" ht="15.75" customHeight="1" x14ac:dyDescent="0.25">
      <c r="B391" s="3"/>
    </row>
    <row r="392" spans="2:2" ht="15.75" customHeight="1" x14ac:dyDescent="0.25">
      <c r="B392" s="3"/>
    </row>
    <row r="393" spans="2:2" ht="15.75" customHeight="1" x14ac:dyDescent="0.25">
      <c r="B393" s="3"/>
    </row>
    <row r="394" spans="2:2" ht="15.75" customHeight="1" x14ac:dyDescent="0.25">
      <c r="B394" s="3"/>
    </row>
    <row r="395" spans="2:2" ht="15.75" customHeight="1" x14ac:dyDescent="0.25">
      <c r="B395" s="3"/>
    </row>
    <row r="396" spans="2:2" ht="15.75" customHeight="1" x14ac:dyDescent="0.25">
      <c r="B396" s="3"/>
    </row>
    <row r="397" spans="2:2" ht="15.75" customHeight="1" x14ac:dyDescent="0.25">
      <c r="B397" s="3"/>
    </row>
    <row r="398" spans="2:2" ht="15.75" customHeight="1" x14ac:dyDescent="0.25">
      <c r="B398" s="3"/>
    </row>
    <row r="399" spans="2:2" ht="15.75" customHeight="1" x14ac:dyDescent="0.25">
      <c r="B399" s="3"/>
    </row>
    <row r="400" spans="2:2" ht="15.75" customHeight="1" x14ac:dyDescent="0.25">
      <c r="B400" s="3"/>
    </row>
    <row r="401" spans="2:2" ht="15.75" customHeight="1" x14ac:dyDescent="0.25">
      <c r="B401" s="3"/>
    </row>
    <row r="402" spans="2:2" ht="15.75" customHeight="1" x14ac:dyDescent="0.25">
      <c r="B402" s="3"/>
    </row>
    <row r="403" spans="2:2" ht="15.75" customHeight="1" x14ac:dyDescent="0.25">
      <c r="B403" s="3"/>
    </row>
    <row r="404" spans="2:2" ht="15.75" customHeight="1" x14ac:dyDescent="0.25">
      <c r="B404" s="3"/>
    </row>
    <row r="405" spans="2:2" ht="15.75" customHeight="1" x14ac:dyDescent="0.25">
      <c r="B405" s="3"/>
    </row>
    <row r="406" spans="2:2" ht="15.75" customHeight="1" x14ac:dyDescent="0.25">
      <c r="B406" s="3"/>
    </row>
    <row r="407" spans="2:2" ht="15.75" customHeight="1" x14ac:dyDescent="0.25">
      <c r="B407" s="3"/>
    </row>
    <row r="408" spans="2:2" ht="15.75" customHeight="1" x14ac:dyDescent="0.25">
      <c r="B408" s="3"/>
    </row>
    <row r="409" spans="2:2" ht="15.75" customHeight="1" x14ac:dyDescent="0.25">
      <c r="B409" s="3"/>
    </row>
    <row r="410" spans="2:2" ht="15.75" customHeight="1" x14ac:dyDescent="0.25">
      <c r="B410" s="3"/>
    </row>
    <row r="411" spans="2:2" ht="15.75" customHeight="1" x14ac:dyDescent="0.25">
      <c r="B411" s="3"/>
    </row>
    <row r="412" spans="2:2" ht="15.75" customHeight="1" x14ac:dyDescent="0.25">
      <c r="B412" s="3"/>
    </row>
    <row r="413" spans="2:2" ht="15.75" customHeight="1" x14ac:dyDescent="0.25">
      <c r="B413" s="3"/>
    </row>
    <row r="414" spans="2:2" ht="15.75" customHeight="1" x14ac:dyDescent="0.25">
      <c r="B414" s="3"/>
    </row>
    <row r="415" spans="2:2" ht="15.75" customHeight="1" x14ac:dyDescent="0.25">
      <c r="B415" s="3"/>
    </row>
    <row r="416" spans="2:2" ht="15.75" customHeight="1" x14ac:dyDescent="0.25">
      <c r="B416" s="3"/>
    </row>
    <row r="417" spans="2:2" ht="15.75" customHeight="1" x14ac:dyDescent="0.25">
      <c r="B417" s="3"/>
    </row>
    <row r="418" spans="2:2" ht="15.75" customHeight="1" x14ac:dyDescent="0.25">
      <c r="B418" s="3"/>
    </row>
    <row r="419" spans="2:2" ht="15.75" customHeight="1" x14ac:dyDescent="0.25">
      <c r="B419" s="3"/>
    </row>
    <row r="420" spans="2:2" ht="15.75" customHeight="1" x14ac:dyDescent="0.25">
      <c r="B420" s="3"/>
    </row>
    <row r="421" spans="2:2" ht="15.75" customHeight="1" x14ac:dyDescent="0.25">
      <c r="B421" s="3"/>
    </row>
    <row r="422" spans="2:2" ht="15.75" customHeight="1" x14ac:dyDescent="0.25">
      <c r="B422" s="3"/>
    </row>
    <row r="423" spans="2:2" ht="15.75" customHeight="1" x14ac:dyDescent="0.25">
      <c r="B423" s="3"/>
    </row>
    <row r="424" spans="2:2" ht="15.75" customHeight="1" x14ac:dyDescent="0.25">
      <c r="B424" s="3"/>
    </row>
    <row r="425" spans="2:2" ht="15.75" customHeight="1" x14ac:dyDescent="0.25">
      <c r="B425" s="3"/>
    </row>
    <row r="426" spans="2:2" ht="15.75" customHeight="1" x14ac:dyDescent="0.25">
      <c r="B426" s="3"/>
    </row>
    <row r="427" spans="2:2" ht="15.75" customHeight="1" x14ac:dyDescent="0.25">
      <c r="B427" s="3"/>
    </row>
    <row r="428" spans="2:2" ht="15.75" customHeight="1" x14ac:dyDescent="0.25">
      <c r="B428" s="3"/>
    </row>
    <row r="429" spans="2:2" ht="15.75" customHeight="1" x14ac:dyDescent="0.25">
      <c r="B429" s="3"/>
    </row>
    <row r="430" spans="2:2" ht="15.75" customHeight="1" x14ac:dyDescent="0.25">
      <c r="B430" s="3"/>
    </row>
    <row r="431" spans="2:2" ht="15.75" customHeight="1" x14ac:dyDescent="0.25">
      <c r="B431" s="3"/>
    </row>
    <row r="432" spans="2:2" ht="15.75" customHeight="1" x14ac:dyDescent="0.25">
      <c r="B432" s="3"/>
    </row>
    <row r="433" spans="2:2" ht="15.75" customHeight="1" x14ac:dyDescent="0.25">
      <c r="B433" s="3"/>
    </row>
    <row r="434" spans="2:2" ht="15.75" customHeight="1" x14ac:dyDescent="0.25">
      <c r="B434" s="3"/>
    </row>
    <row r="435" spans="2:2" ht="15.75" customHeight="1" x14ac:dyDescent="0.25">
      <c r="B435" s="3"/>
    </row>
    <row r="436" spans="2:2" ht="15.75" customHeight="1" x14ac:dyDescent="0.25">
      <c r="B436" s="3"/>
    </row>
    <row r="437" spans="2:2" ht="15.75" customHeight="1" x14ac:dyDescent="0.25">
      <c r="B437" s="3"/>
    </row>
    <row r="438" spans="2:2" ht="15.75" customHeight="1" x14ac:dyDescent="0.25">
      <c r="B438" s="3"/>
    </row>
    <row r="439" spans="2:2" ht="15.75" customHeight="1" x14ac:dyDescent="0.25">
      <c r="B439" s="3"/>
    </row>
    <row r="440" spans="2:2" ht="15.75" customHeight="1" x14ac:dyDescent="0.25">
      <c r="B440" s="3"/>
    </row>
    <row r="441" spans="2:2" ht="15.75" customHeight="1" x14ac:dyDescent="0.25">
      <c r="B441" s="3"/>
    </row>
    <row r="442" spans="2:2" ht="15.75" customHeight="1" x14ac:dyDescent="0.25">
      <c r="B442" s="3"/>
    </row>
    <row r="443" spans="2:2" ht="15.75" customHeight="1" x14ac:dyDescent="0.25">
      <c r="B443" s="3"/>
    </row>
    <row r="444" spans="2:2" ht="15.75" customHeight="1" x14ac:dyDescent="0.25">
      <c r="B444" s="3"/>
    </row>
    <row r="445" spans="2:2" ht="15.75" customHeight="1" x14ac:dyDescent="0.25">
      <c r="B445" s="3"/>
    </row>
    <row r="446" spans="2:2" ht="15.75" customHeight="1" x14ac:dyDescent="0.25">
      <c r="B446" s="3"/>
    </row>
    <row r="447" spans="2:2" ht="15.75" customHeight="1" x14ac:dyDescent="0.25">
      <c r="B447" s="3"/>
    </row>
    <row r="448" spans="2:2" ht="15.75" customHeight="1" x14ac:dyDescent="0.25">
      <c r="B448" s="3"/>
    </row>
    <row r="449" spans="2:2" ht="15.75" customHeight="1" x14ac:dyDescent="0.25">
      <c r="B449" s="3"/>
    </row>
    <row r="450" spans="2:2" ht="15.75" customHeight="1" x14ac:dyDescent="0.25">
      <c r="B450" s="3"/>
    </row>
    <row r="451" spans="2:2" ht="15.75" customHeight="1" x14ac:dyDescent="0.25">
      <c r="B451" s="3"/>
    </row>
    <row r="452" spans="2:2" ht="15.75" customHeight="1" x14ac:dyDescent="0.25">
      <c r="B452" s="3"/>
    </row>
    <row r="453" spans="2:2" ht="15.75" customHeight="1" x14ac:dyDescent="0.25">
      <c r="B453" s="3"/>
    </row>
    <row r="454" spans="2:2" ht="15.75" customHeight="1" x14ac:dyDescent="0.25">
      <c r="B454" s="3"/>
    </row>
    <row r="455" spans="2:2" ht="15.75" customHeight="1" x14ac:dyDescent="0.25">
      <c r="B455" s="3"/>
    </row>
    <row r="456" spans="2:2" ht="15.75" customHeight="1" x14ac:dyDescent="0.25">
      <c r="B456" s="3"/>
    </row>
    <row r="457" spans="2:2" ht="15.75" customHeight="1" x14ac:dyDescent="0.25">
      <c r="B457" s="3"/>
    </row>
    <row r="458" spans="2:2" ht="15.75" customHeight="1" x14ac:dyDescent="0.25">
      <c r="B458" s="3"/>
    </row>
    <row r="459" spans="2:2" ht="15.75" customHeight="1" x14ac:dyDescent="0.25">
      <c r="B459" s="3"/>
    </row>
    <row r="460" spans="2:2" ht="15.75" customHeight="1" x14ac:dyDescent="0.25">
      <c r="B460" s="3"/>
    </row>
    <row r="461" spans="2:2" ht="15.75" customHeight="1" x14ac:dyDescent="0.25">
      <c r="B461" s="3"/>
    </row>
    <row r="462" spans="2:2" ht="15.75" customHeight="1" x14ac:dyDescent="0.25">
      <c r="B462" s="3"/>
    </row>
    <row r="463" spans="2:2" ht="15.75" customHeight="1" x14ac:dyDescent="0.25">
      <c r="B463" s="3"/>
    </row>
    <row r="464" spans="2:2" ht="15.75" customHeight="1" x14ac:dyDescent="0.25">
      <c r="B464" s="3"/>
    </row>
    <row r="465" spans="2:2" ht="15.75" customHeight="1" x14ac:dyDescent="0.25">
      <c r="B465" s="3"/>
    </row>
    <row r="466" spans="2:2" ht="15.75" customHeight="1" x14ac:dyDescent="0.25">
      <c r="B466" s="3"/>
    </row>
    <row r="467" spans="2:2" ht="15.75" customHeight="1" x14ac:dyDescent="0.25">
      <c r="B467" s="3"/>
    </row>
    <row r="468" spans="2:2" ht="15.75" customHeight="1" x14ac:dyDescent="0.25">
      <c r="B468" s="3"/>
    </row>
    <row r="469" spans="2:2" ht="15.75" customHeight="1" x14ac:dyDescent="0.25">
      <c r="B469" s="3"/>
    </row>
    <row r="470" spans="2:2" ht="15.75" customHeight="1" x14ac:dyDescent="0.25">
      <c r="B470" s="3"/>
    </row>
    <row r="471" spans="2:2" ht="15.75" customHeight="1" x14ac:dyDescent="0.25">
      <c r="B471" s="3"/>
    </row>
    <row r="472" spans="2:2" ht="15.75" customHeight="1" x14ac:dyDescent="0.25">
      <c r="B472" s="3"/>
    </row>
    <row r="473" spans="2:2" ht="15.75" customHeight="1" x14ac:dyDescent="0.25">
      <c r="B473" s="3"/>
    </row>
    <row r="474" spans="2:2" ht="15.75" customHeight="1" x14ac:dyDescent="0.25">
      <c r="B474" s="3"/>
    </row>
    <row r="475" spans="2:2" ht="15.75" customHeight="1" x14ac:dyDescent="0.25">
      <c r="B475" s="3"/>
    </row>
    <row r="476" spans="2:2" ht="15.75" customHeight="1" x14ac:dyDescent="0.25">
      <c r="B476" s="3"/>
    </row>
    <row r="477" spans="2:2" ht="15.75" customHeight="1" x14ac:dyDescent="0.25">
      <c r="B477" s="3"/>
    </row>
    <row r="478" spans="2:2" ht="15.75" customHeight="1" x14ac:dyDescent="0.25">
      <c r="B478" s="3"/>
    </row>
    <row r="479" spans="2:2" ht="15.75" customHeight="1" x14ac:dyDescent="0.25">
      <c r="B479" s="3"/>
    </row>
    <row r="480" spans="2:2" ht="15.75" customHeight="1" x14ac:dyDescent="0.25">
      <c r="B480" s="3"/>
    </row>
    <row r="481" spans="2:2" ht="15.75" customHeight="1" x14ac:dyDescent="0.25">
      <c r="B481" s="3"/>
    </row>
    <row r="482" spans="2:2" ht="15.75" customHeight="1" x14ac:dyDescent="0.25">
      <c r="B482" s="3"/>
    </row>
    <row r="483" spans="2:2" ht="15.75" customHeight="1" x14ac:dyDescent="0.25">
      <c r="B483" s="3"/>
    </row>
    <row r="484" spans="2:2" ht="15.75" customHeight="1" x14ac:dyDescent="0.25">
      <c r="B484" s="3"/>
    </row>
    <row r="485" spans="2:2" ht="15.75" customHeight="1" x14ac:dyDescent="0.25">
      <c r="B485" s="3"/>
    </row>
    <row r="486" spans="2:2" ht="15.75" customHeight="1" x14ac:dyDescent="0.25">
      <c r="B486" s="3"/>
    </row>
    <row r="487" spans="2:2" ht="15.75" customHeight="1" x14ac:dyDescent="0.25">
      <c r="B487" s="3"/>
    </row>
    <row r="488" spans="2:2" ht="15.75" customHeight="1" x14ac:dyDescent="0.25">
      <c r="B488" s="3"/>
    </row>
    <row r="489" spans="2:2" ht="15.75" customHeight="1" x14ac:dyDescent="0.25">
      <c r="B489" s="3"/>
    </row>
    <row r="490" spans="2:2" ht="15.75" customHeight="1" x14ac:dyDescent="0.25">
      <c r="B490" s="3"/>
    </row>
    <row r="491" spans="2:2" ht="15.75" customHeight="1" x14ac:dyDescent="0.25">
      <c r="B491" s="3"/>
    </row>
    <row r="492" spans="2:2" ht="15.75" customHeight="1" x14ac:dyDescent="0.25">
      <c r="B492" s="3"/>
    </row>
    <row r="493" spans="2:2" ht="15.75" customHeight="1" x14ac:dyDescent="0.25">
      <c r="B493" s="3"/>
    </row>
    <row r="494" spans="2:2" ht="15.75" customHeight="1" x14ac:dyDescent="0.25">
      <c r="B494" s="3"/>
    </row>
    <row r="495" spans="2:2" ht="15.75" customHeight="1" x14ac:dyDescent="0.25">
      <c r="B495" s="3"/>
    </row>
    <row r="496" spans="2:2" ht="15.75" customHeight="1" x14ac:dyDescent="0.25">
      <c r="B496" s="3"/>
    </row>
    <row r="497" spans="2:2" ht="15.75" customHeight="1" x14ac:dyDescent="0.25">
      <c r="B497" s="3"/>
    </row>
    <row r="498" spans="2:2" ht="15.75" customHeight="1" x14ac:dyDescent="0.25">
      <c r="B498" s="3"/>
    </row>
    <row r="499" spans="2:2" ht="15.75" customHeight="1" x14ac:dyDescent="0.25">
      <c r="B499" s="3"/>
    </row>
    <row r="500" spans="2:2" ht="15.75" customHeight="1" x14ac:dyDescent="0.25">
      <c r="B500" s="3"/>
    </row>
    <row r="501" spans="2:2" ht="15.75" customHeight="1" x14ac:dyDescent="0.25">
      <c r="B501" s="3"/>
    </row>
    <row r="502" spans="2:2" ht="15.75" customHeight="1" x14ac:dyDescent="0.25">
      <c r="B502" s="3"/>
    </row>
    <row r="503" spans="2:2" ht="15.75" customHeight="1" x14ac:dyDescent="0.25">
      <c r="B503" s="3"/>
    </row>
    <row r="504" spans="2:2" ht="15.75" customHeight="1" x14ac:dyDescent="0.25">
      <c r="B504" s="3"/>
    </row>
    <row r="505" spans="2:2" ht="15.75" customHeight="1" x14ac:dyDescent="0.25">
      <c r="B505" s="3"/>
    </row>
    <row r="506" spans="2:2" ht="15.75" customHeight="1" x14ac:dyDescent="0.25">
      <c r="B506" s="3"/>
    </row>
    <row r="507" spans="2:2" ht="15.75" customHeight="1" x14ac:dyDescent="0.25">
      <c r="B507" s="3"/>
    </row>
    <row r="508" spans="2:2" ht="15.75" customHeight="1" x14ac:dyDescent="0.25">
      <c r="B508" s="3"/>
    </row>
    <row r="509" spans="2:2" ht="15.75" customHeight="1" x14ac:dyDescent="0.25">
      <c r="B509" s="3"/>
    </row>
    <row r="510" spans="2:2" ht="15.75" customHeight="1" x14ac:dyDescent="0.25">
      <c r="B510" s="3"/>
    </row>
    <row r="511" spans="2:2" ht="15.75" customHeight="1" x14ac:dyDescent="0.25">
      <c r="B511" s="3"/>
    </row>
    <row r="512" spans="2:2" ht="15.75" customHeight="1" x14ac:dyDescent="0.25">
      <c r="B512" s="3"/>
    </row>
    <row r="513" spans="2:2" ht="15.75" customHeight="1" x14ac:dyDescent="0.25">
      <c r="B513" s="3"/>
    </row>
    <row r="514" spans="2:2" ht="15.75" customHeight="1" x14ac:dyDescent="0.25">
      <c r="B514" s="3"/>
    </row>
    <row r="515" spans="2:2" ht="15.75" customHeight="1" x14ac:dyDescent="0.25">
      <c r="B515" s="3"/>
    </row>
    <row r="516" spans="2:2" ht="15.75" customHeight="1" x14ac:dyDescent="0.25">
      <c r="B516" s="3"/>
    </row>
    <row r="517" spans="2:2" ht="15.75" customHeight="1" x14ac:dyDescent="0.25">
      <c r="B517" s="3"/>
    </row>
    <row r="518" spans="2:2" ht="15.75" customHeight="1" x14ac:dyDescent="0.25">
      <c r="B518" s="3"/>
    </row>
    <row r="519" spans="2:2" ht="15.75" customHeight="1" x14ac:dyDescent="0.25">
      <c r="B519" s="3"/>
    </row>
    <row r="520" spans="2:2" ht="15.75" customHeight="1" x14ac:dyDescent="0.25">
      <c r="B520" s="3"/>
    </row>
    <row r="521" spans="2:2" ht="15.75" customHeight="1" x14ac:dyDescent="0.25">
      <c r="B521" s="3"/>
    </row>
    <row r="522" spans="2:2" ht="15.75" customHeight="1" x14ac:dyDescent="0.25">
      <c r="B522" s="3"/>
    </row>
    <row r="523" spans="2:2" ht="15.75" customHeight="1" x14ac:dyDescent="0.25">
      <c r="B523" s="3"/>
    </row>
    <row r="524" spans="2:2" ht="15.75" customHeight="1" x14ac:dyDescent="0.25">
      <c r="B524" s="3"/>
    </row>
    <row r="525" spans="2:2" ht="15.75" customHeight="1" x14ac:dyDescent="0.25">
      <c r="B525" s="3"/>
    </row>
    <row r="526" spans="2:2" ht="15.75" customHeight="1" x14ac:dyDescent="0.25">
      <c r="B526" s="3"/>
    </row>
    <row r="527" spans="2:2" ht="15.75" customHeight="1" x14ac:dyDescent="0.25">
      <c r="B527" s="3"/>
    </row>
    <row r="528" spans="2:2" ht="15.75" customHeight="1" x14ac:dyDescent="0.25">
      <c r="B528" s="3"/>
    </row>
    <row r="529" spans="2:2" ht="15.75" customHeight="1" x14ac:dyDescent="0.25">
      <c r="B529" s="3"/>
    </row>
    <row r="530" spans="2:2" ht="15.75" customHeight="1" x14ac:dyDescent="0.25">
      <c r="B530" s="3"/>
    </row>
    <row r="531" spans="2:2" ht="15.75" customHeight="1" x14ac:dyDescent="0.25">
      <c r="B531" s="3"/>
    </row>
    <row r="532" spans="2:2" ht="15.75" customHeight="1" x14ac:dyDescent="0.25">
      <c r="B532" s="3"/>
    </row>
    <row r="533" spans="2:2" ht="15.75" customHeight="1" x14ac:dyDescent="0.25">
      <c r="B533" s="3"/>
    </row>
    <row r="534" spans="2:2" ht="15.75" customHeight="1" x14ac:dyDescent="0.25">
      <c r="B534" s="3"/>
    </row>
    <row r="535" spans="2:2" ht="15.75" customHeight="1" x14ac:dyDescent="0.25">
      <c r="B535" s="3"/>
    </row>
    <row r="536" spans="2:2" ht="15.75" customHeight="1" x14ac:dyDescent="0.25">
      <c r="B536" s="3"/>
    </row>
    <row r="537" spans="2:2" ht="15.75" customHeight="1" x14ac:dyDescent="0.25">
      <c r="B537" s="3"/>
    </row>
    <row r="538" spans="2:2" ht="15.75" customHeight="1" x14ac:dyDescent="0.25">
      <c r="B538" s="3"/>
    </row>
    <row r="539" spans="2:2" ht="15.75" customHeight="1" x14ac:dyDescent="0.25">
      <c r="B539" s="3"/>
    </row>
    <row r="540" spans="2:2" ht="15.75" customHeight="1" x14ac:dyDescent="0.25">
      <c r="B540" s="3"/>
    </row>
    <row r="541" spans="2:2" ht="15.75" customHeight="1" x14ac:dyDescent="0.25">
      <c r="B541" s="3"/>
    </row>
    <row r="542" spans="2:2" ht="15.75" customHeight="1" x14ac:dyDescent="0.25">
      <c r="B542" s="3"/>
    </row>
    <row r="543" spans="2:2" ht="15.75" customHeight="1" x14ac:dyDescent="0.25">
      <c r="B543" s="3"/>
    </row>
    <row r="544" spans="2:2" ht="15.75" customHeight="1" x14ac:dyDescent="0.25">
      <c r="B544" s="3"/>
    </row>
    <row r="545" spans="2:2" ht="15.75" customHeight="1" x14ac:dyDescent="0.25">
      <c r="B545" s="3"/>
    </row>
    <row r="546" spans="2:2" ht="15.75" customHeight="1" x14ac:dyDescent="0.25">
      <c r="B546" s="3"/>
    </row>
    <row r="547" spans="2:2" ht="15.75" customHeight="1" x14ac:dyDescent="0.25">
      <c r="B547" s="3"/>
    </row>
    <row r="548" spans="2:2" ht="15.75" customHeight="1" x14ac:dyDescent="0.25">
      <c r="B548" s="3"/>
    </row>
    <row r="549" spans="2:2" ht="15.75" customHeight="1" x14ac:dyDescent="0.25">
      <c r="B549" s="3"/>
    </row>
    <row r="550" spans="2:2" ht="15.75" customHeight="1" x14ac:dyDescent="0.25">
      <c r="B550" s="3"/>
    </row>
    <row r="551" spans="2:2" ht="15.75" customHeight="1" x14ac:dyDescent="0.25">
      <c r="B551" s="3"/>
    </row>
    <row r="552" spans="2:2" ht="15.75" customHeight="1" x14ac:dyDescent="0.25">
      <c r="B552" s="3"/>
    </row>
    <row r="553" spans="2:2" ht="15.75" customHeight="1" x14ac:dyDescent="0.25">
      <c r="B553" s="3"/>
    </row>
    <row r="554" spans="2:2" ht="15.75" customHeight="1" x14ac:dyDescent="0.25">
      <c r="B554" s="3"/>
    </row>
    <row r="555" spans="2:2" ht="15.75" customHeight="1" x14ac:dyDescent="0.25">
      <c r="B555" s="3"/>
    </row>
    <row r="556" spans="2:2" ht="15.75" customHeight="1" x14ac:dyDescent="0.25">
      <c r="B556" s="3"/>
    </row>
    <row r="557" spans="2:2" ht="15.75" customHeight="1" x14ac:dyDescent="0.25">
      <c r="B557" s="3"/>
    </row>
    <row r="558" spans="2:2" ht="15.75" customHeight="1" x14ac:dyDescent="0.25">
      <c r="B558" s="3"/>
    </row>
    <row r="559" spans="2:2" ht="15.75" customHeight="1" x14ac:dyDescent="0.25">
      <c r="B559" s="3"/>
    </row>
    <row r="560" spans="2:2" ht="15.75" customHeight="1" x14ac:dyDescent="0.25">
      <c r="B560" s="3"/>
    </row>
    <row r="561" spans="2:2" ht="15.75" customHeight="1" x14ac:dyDescent="0.25">
      <c r="B561" s="3"/>
    </row>
    <row r="562" spans="2:2" ht="15.75" customHeight="1" x14ac:dyDescent="0.25">
      <c r="B562" s="3"/>
    </row>
    <row r="563" spans="2:2" ht="15.75" customHeight="1" x14ac:dyDescent="0.25">
      <c r="B563" s="3"/>
    </row>
    <row r="564" spans="2:2" ht="15.75" customHeight="1" x14ac:dyDescent="0.25">
      <c r="B564" s="3"/>
    </row>
    <row r="565" spans="2:2" ht="15.75" customHeight="1" x14ac:dyDescent="0.25">
      <c r="B565" s="3"/>
    </row>
    <row r="566" spans="2:2" ht="15.75" customHeight="1" x14ac:dyDescent="0.25">
      <c r="B566" s="3"/>
    </row>
    <row r="567" spans="2:2" ht="15.75" customHeight="1" x14ac:dyDescent="0.25">
      <c r="B567" s="3"/>
    </row>
    <row r="568" spans="2:2" ht="15.75" customHeight="1" x14ac:dyDescent="0.25">
      <c r="B568" s="3"/>
    </row>
    <row r="569" spans="2:2" ht="15.75" customHeight="1" x14ac:dyDescent="0.25">
      <c r="B569" s="3"/>
    </row>
    <row r="570" spans="2:2" ht="15.75" customHeight="1" x14ac:dyDescent="0.25">
      <c r="B570" s="3"/>
    </row>
    <row r="571" spans="2:2" ht="15.75" customHeight="1" x14ac:dyDescent="0.25">
      <c r="B571" s="3"/>
    </row>
    <row r="572" spans="2:2" ht="15.75" customHeight="1" x14ac:dyDescent="0.25">
      <c r="B572" s="3"/>
    </row>
    <row r="573" spans="2:2" ht="15.75" customHeight="1" x14ac:dyDescent="0.25">
      <c r="B573" s="3"/>
    </row>
    <row r="574" spans="2:2" ht="15.75" customHeight="1" x14ac:dyDescent="0.25">
      <c r="B574" s="3"/>
    </row>
    <row r="575" spans="2:2" ht="15.75" customHeight="1" x14ac:dyDescent="0.25">
      <c r="B575" s="3"/>
    </row>
    <row r="576" spans="2:2" ht="15.75" customHeight="1" x14ac:dyDescent="0.25">
      <c r="B576" s="3"/>
    </row>
    <row r="577" spans="2:2" ht="15.75" customHeight="1" x14ac:dyDescent="0.25">
      <c r="B577" s="3"/>
    </row>
    <row r="578" spans="2:2" ht="15.75" customHeight="1" x14ac:dyDescent="0.25">
      <c r="B578" s="3"/>
    </row>
    <row r="579" spans="2:2" ht="15.75" customHeight="1" x14ac:dyDescent="0.25">
      <c r="B579" s="3"/>
    </row>
    <row r="580" spans="2:2" ht="15.75" customHeight="1" x14ac:dyDescent="0.25">
      <c r="B580" s="3"/>
    </row>
    <row r="581" spans="2:2" ht="15.75" customHeight="1" x14ac:dyDescent="0.25">
      <c r="B581" s="3"/>
    </row>
    <row r="582" spans="2:2" ht="15.75" customHeight="1" x14ac:dyDescent="0.25">
      <c r="B582" s="3"/>
    </row>
    <row r="583" spans="2:2" ht="15.75" customHeight="1" x14ac:dyDescent="0.25">
      <c r="B583" s="3"/>
    </row>
    <row r="584" spans="2:2" ht="15.75" customHeight="1" x14ac:dyDescent="0.25">
      <c r="B584" s="3"/>
    </row>
    <row r="585" spans="2:2" ht="15.75" customHeight="1" x14ac:dyDescent="0.25">
      <c r="B585" s="3"/>
    </row>
    <row r="586" spans="2:2" ht="15.75" customHeight="1" x14ac:dyDescent="0.25">
      <c r="B586" s="3"/>
    </row>
    <row r="587" spans="2:2" ht="15.75" customHeight="1" x14ac:dyDescent="0.25">
      <c r="B587" s="3"/>
    </row>
    <row r="588" spans="2:2" ht="15.75" customHeight="1" x14ac:dyDescent="0.25">
      <c r="B588" s="3"/>
    </row>
    <row r="589" spans="2:2" ht="15.75" customHeight="1" x14ac:dyDescent="0.25">
      <c r="B589" s="3"/>
    </row>
    <row r="590" spans="2:2" ht="15.75" customHeight="1" x14ac:dyDescent="0.25">
      <c r="B590" s="3"/>
    </row>
    <row r="591" spans="2:2" ht="15.75" customHeight="1" x14ac:dyDescent="0.25">
      <c r="B591" s="3"/>
    </row>
    <row r="592" spans="2:2" ht="15.75" customHeight="1" x14ac:dyDescent="0.25">
      <c r="B592" s="3"/>
    </row>
    <row r="593" spans="2:2" ht="15.75" customHeight="1" x14ac:dyDescent="0.25">
      <c r="B593" s="3"/>
    </row>
    <row r="594" spans="2:2" ht="15.75" customHeight="1" x14ac:dyDescent="0.25">
      <c r="B594" s="3"/>
    </row>
    <row r="595" spans="2:2" ht="15.75" customHeight="1" x14ac:dyDescent="0.25">
      <c r="B595" s="3"/>
    </row>
    <row r="596" spans="2:2" ht="15.75" customHeight="1" x14ac:dyDescent="0.25">
      <c r="B596" s="3"/>
    </row>
    <row r="597" spans="2:2" ht="15.75" customHeight="1" x14ac:dyDescent="0.25">
      <c r="B597" s="3"/>
    </row>
    <row r="598" spans="2:2" ht="15.75" customHeight="1" x14ac:dyDescent="0.25">
      <c r="B598" s="3"/>
    </row>
    <row r="599" spans="2:2" ht="15.75" customHeight="1" x14ac:dyDescent="0.25">
      <c r="B599" s="3"/>
    </row>
    <row r="600" spans="2:2" ht="15.75" customHeight="1" x14ac:dyDescent="0.25">
      <c r="B600" s="3"/>
    </row>
    <row r="601" spans="2:2" ht="15.75" customHeight="1" x14ac:dyDescent="0.25">
      <c r="B601" s="3"/>
    </row>
    <row r="602" spans="2:2" ht="15.75" customHeight="1" x14ac:dyDescent="0.25">
      <c r="B602" s="3"/>
    </row>
    <row r="603" spans="2:2" ht="15.75" customHeight="1" x14ac:dyDescent="0.25">
      <c r="B603" s="3"/>
    </row>
    <row r="604" spans="2:2" ht="15.75" customHeight="1" x14ac:dyDescent="0.25">
      <c r="B604" s="3"/>
    </row>
    <row r="605" spans="2:2" ht="15.75" customHeight="1" x14ac:dyDescent="0.25">
      <c r="B605" s="3"/>
    </row>
    <row r="606" spans="2:2" ht="15.75" customHeight="1" x14ac:dyDescent="0.25">
      <c r="B606" s="3"/>
    </row>
    <row r="607" spans="2:2" ht="15.75" customHeight="1" x14ac:dyDescent="0.25">
      <c r="B607" s="3"/>
    </row>
    <row r="608" spans="2:2" ht="15.75" customHeight="1" x14ac:dyDescent="0.25">
      <c r="B608" s="3"/>
    </row>
    <row r="609" spans="2:2" ht="15.75" customHeight="1" x14ac:dyDescent="0.25">
      <c r="B609" s="3"/>
    </row>
    <row r="610" spans="2:2" ht="15.75" customHeight="1" x14ac:dyDescent="0.25">
      <c r="B610" s="3"/>
    </row>
    <row r="611" spans="2:2" ht="15.75" customHeight="1" x14ac:dyDescent="0.25">
      <c r="B611" s="3"/>
    </row>
    <row r="612" spans="2:2" ht="15.75" customHeight="1" x14ac:dyDescent="0.25">
      <c r="B612" s="3"/>
    </row>
    <row r="613" spans="2:2" ht="15.75" customHeight="1" x14ac:dyDescent="0.25">
      <c r="B613" s="3"/>
    </row>
    <row r="614" spans="2:2" ht="15.75" customHeight="1" x14ac:dyDescent="0.25">
      <c r="B614" s="3"/>
    </row>
    <row r="615" spans="2:2" ht="15.75" customHeight="1" x14ac:dyDescent="0.25">
      <c r="B615" s="3"/>
    </row>
    <row r="616" spans="2:2" ht="15.75" customHeight="1" x14ac:dyDescent="0.25">
      <c r="B616" s="3"/>
    </row>
    <row r="617" spans="2:2" ht="15.75" customHeight="1" x14ac:dyDescent="0.25">
      <c r="B617" s="3"/>
    </row>
    <row r="618" spans="2:2" ht="15.75" customHeight="1" x14ac:dyDescent="0.25">
      <c r="B618" s="3"/>
    </row>
    <row r="619" spans="2:2" ht="15.75" customHeight="1" x14ac:dyDescent="0.25">
      <c r="B619" s="3"/>
    </row>
    <row r="620" spans="2:2" ht="15.75" customHeight="1" x14ac:dyDescent="0.25">
      <c r="B620" s="3"/>
    </row>
    <row r="621" spans="2:2" ht="15.75" customHeight="1" x14ac:dyDescent="0.25">
      <c r="B621" s="3"/>
    </row>
    <row r="622" spans="2:2" ht="15.75" customHeight="1" x14ac:dyDescent="0.25">
      <c r="B622" s="3"/>
    </row>
    <row r="623" spans="2:2" ht="15.75" customHeight="1" x14ac:dyDescent="0.25">
      <c r="B623" s="3"/>
    </row>
    <row r="624" spans="2:2" ht="15.75" customHeight="1" x14ac:dyDescent="0.25">
      <c r="B624" s="3"/>
    </row>
    <row r="625" spans="2:2" ht="15.75" customHeight="1" x14ac:dyDescent="0.25">
      <c r="B625" s="3"/>
    </row>
    <row r="626" spans="2:2" ht="15.75" customHeight="1" x14ac:dyDescent="0.25">
      <c r="B626" s="3"/>
    </row>
    <row r="627" spans="2:2" ht="15.75" customHeight="1" x14ac:dyDescent="0.25">
      <c r="B627" s="3"/>
    </row>
    <row r="628" spans="2:2" ht="15.75" customHeight="1" x14ac:dyDescent="0.25">
      <c r="B628" s="3"/>
    </row>
    <row r="629" spans="2:2" ht="15.75" customHeight="1" x14ac:dyDescent="0.25">
      <c r="B629" s="3"/>
    </row>
    <row r="630" spans="2:2" ht="15.75" customHeight="1" x14ac:dyDescent="0.25">
      <c r="B630" s="3"/>
    </row>
    <row r="631" spans="2:2" ht="15.75" customHeight="1" x14ac:dyDescent="0.25">
      <c r="B631" s="3"/>
    </row>
    <row r="632" spans="2:2" ht="15.75" customHeight="1" x14ac:dyDescent="0.25">
      <c r="B632" s="3"/>
    </row>
    <row r="633" spans="2:2" ht="15.75" customHeight="1" x14ac:dyDescent="0.25">
      <c r="B633" s="3"/>
    </row>
    <row r="634" spans="2:2" ht="15.75" customHeight="1" x14ac:dyDescent="0.25">
      <c r="B634" s="3"/>
    </row>
    <row r="635" spans="2:2" ht="15.75" customHeight="1" x14ac:dyDescent="0.25">
      <c r="B635" s="3"/>
    </row>
    <row r="636" spans="2:2" ht="15.75" customHeight="1" x14ac:dyDescent="0.25">
      <c r="B636" s="3"/>
    </row>
    <row r="637" spans="2:2" ht="15.75" customHeight="1" x14ac:dyDescent="0.25">
      <c r="B637" s="3"/>
    </row>
    <row r="638" spans="2:2" ht="15.75" customHeight="1" x14ac:dyDescent="0.25">
      <c r="B638" s="3"/>
    </row>
    <row r="639" spans="2:2" ht="15.75" customHeight="1" x14ac:dyDescent="0.25">
      <c r="B639" s="3"/>
    </row>
    <row r="640" spans="2:2" ht="15.75" customHeight="1" x14ac:dyDescent="0.25">
      <c r="B640" s="3"/>
    </row>
    <row r="641" spans="2:2" ht="15.75" customHeight="1" x14ac:dyDescent="0.25">
      <c r="B641" s="3"/>
    </row>
    <row r="642" spans="2:2" ht="15.75" customHeight="1" x14ac:dyDescent="0.25">
      <c r="B642" s="3"/>
    </row>
    <row r="643" spans="2:2" ht="15.75" customHeight="1" x14ac:dyDescent="0.25">
      <c r="B643" s="3"/>
    </row>
    <row r="644" spans="2:2" ht="15.75" customHeight="1" x14ac:dyDescent="0.25">
      <c r="B644" s="3"/>
    </row>
    <row r="645" spans="2:2" ht="15.75" customHeight="1" x14ac:dyDescent="0.25">
      <c r="B645" s="3"/>
    </row>
    <row r="646" spans="2:2" ht="15.75" customHeight="1" x14ac:dyDescent="0.25">
      <c r="B646" s="3"/>
    </row>
    <row r="647" spans="2:2" ht="15.75" customHeight="1" x14ac:dyDescent="0.25">
      <c r="B647" s="3"/>
    </row>
    <row r="648" spans="2:2" ht="15.75" customHeight="1" x14ac:dyDescent="0.25">
      <c r="B648" s="3"/>
    </row>
    <row r="649" spans="2:2" ht="15.75" customHeight="1" x14ac:dyDescent="0.25">
      <c r="B649" s="3"/>
    </row>
    <row r="650" spans="2:2" ht="15.75" customHeight="1" x14ac:dyDescent="0.25">
      <c r="B650" s="3"/>
    </row>
    <row r="651" spans="2:2" ht="15.75" customHeight="1" x14ac:dyDescent="0.25">
      <c r="B651" s="3"/>
    </row>
    <row r="652" spans="2:2" ht="15.75" customHeight="1" x14ac:dyDescent="0.25">
      <c r="B652" s="3"/>
    </row>
    <row r="653" spans="2:2" ht="15.75" customHeight="1" x14ac:dyDescent="0.25">
      <c r="B653" s="3"/>
    </row>
    <row r="654" spans="2:2" ht="15.75" customHeight="1" x14ac:dyDescent="0.25">
      <c r="B654" s="3"/>
    </row>
    <row r="655" spans="2:2" ht="15.75" customHeight="1" x14ac:dyDescent="0.25">
      <c r="B655" s="3"/>
    </row>
    <row r="656" spans="2:2" ht="15.75" customHeight="1" x14ac:dyDescent="0.25">
      <c r="B656" s="3"/>
    </row>
    <row r="657" spans="2:2" ht="15.75" customHeight="1" x14ac:dyDescent="0.25">
      <c r="B657" s="3"/>
    </row>
    <row r="658" spans="2:2" ht="15.75" customHeight="1" x14ac:dyDescent="0.25">
      <c r="B658" s="3"/>
    </row>
    <row r="659" spans="2:2" ht="15.75" customHeight="1" x14ac:dyDescent="0.25">
      <c r="B659" s="3"/>
    </row>
    <row r="660" spans="2:2" ht="15.75" customHeight="1" x14ac:dyDescent="0.25">
      <c r="B660" s="3"/>
    </row>
    <row r="661" spans="2:2" ht="15.75" customHeight="1" x14ac:dyDescent="0.25">
      <c r="B661" s="3"/>
    </row>
    <row r="662" spans="2:2" ht="15.75" customHeight="1" x14ac:dyDescent="0.25">
      <c r="B662" s="3"/>
    </row>
    <row r="663" spans="2:2" ht="15.75" customHeight="1" x14ac:dyDescent="0.25">
      <c r="B663" s="3"/>
    </row>
    <row r="664" spans="2:2" ht="15.75" customHeight="1" x14ac:dyDescent="0.25">
      <c r="B664" s="3"/>
    </row>
    <row r="665" spans="2:2" ht="15.75" customHeight="1" x14ac:dyDescent="0.25">
      <c r="B665" s="3"/>
    </row>
    <row r="666" spans="2:2" ht="15.75" customHeight="1" x14ac:dyDescent="0.25">
      <c r="B666" s="3"/>
    </row>
    <row r="667" spans="2:2" ht="15.75" customHeight="1" x14ac:dyDescent="0.25">
      <c r="B667" s="3"/>
    </row>
    <row r="668" spans="2:2" ht="15.75" customHeight="1" x14ac:dyDescent="0.25">
      <c r="B668" s="3"/>
    </row>
    <row r="669" spans="2:2" ht="15.75" customHeight="1" x14ac:dyDescent="0.25">
      <c r="B669" s="3"/>
    </row>
    <row r="670" spans="2:2" ht="15.75" customHeight="1" x14ac:dyDescent="0.25">
      <c r="B670" s="3"/>
    </row>
    <row r="671" spans="2:2" ht="15.75" customHeight="1" x14ac:dyDescent="0.25">
      <c r="B671" s="3"/>
    </row>
    <row r="672" spans="2:2" ht="15.75" customHeight="1" x14ac:dyDescent="0.25">
      <c r="B672" s="3"/>
    </row>
    <row r="673" spans="2:2" ht="15.75" customHeight="1" x14ac:dyDescent="0.25">
      <c r="B673" s="3"/>
    </row>
    <row r="674" spans="2:2" ht="15.75" customHeight="1" x14ac:dyDescent="0.25">
      <c r="B674" s="3"/>
    </row>
    <row r="675" spans="2:2" ht="15.75" customHeight="1" x14ac:dyDescent="0.25">
      <c r="B675" s="3"/>
    </row>
    <row r="676" spans="2:2" ht="15.75" customHeight="1" x14ac:dyDescent="0.25">
      <c r="B676" s="3"/>
    </row>
    <row r="677" spans="2:2" ht="15.75" customHeight="1" x14ac:dyDescent="0.25">
      <c r="B677" s="3"/>
    </row>
    <row r="678" spans="2:2" ht="15.75" customHeight="1" x14ac:dyDescent="0.25">
      <c r="B678" s="3"/>
    </row>
    <row r="679" spans="2:2" ht="15.75" customHeight="1" x14ac:dyDescent="0.25">
      <c r="B679" s="3"/>
    </row>
    <row r="680" spans="2:2" ht="15.75" customHeight="1" x14ac:dyDescent="0.25">
      <c r="B680" s="3"/>
    </row>
    <row r="681" spans="2:2" ht="15.75" customHeight="1" x14ac:dyDescent="0.25">
      <c r="B681" s="3"/>
    </row>
    <row r="682" spans="2:2" ht="15.75" customHeight="1" x14ac:dyDescent="0.25">
      <c r="B682" s="3"/>
    </row>
    <row r="683" spans="2:2" ht="15.75" customHeight="1" x14ac:dyDescent="0.25">
      <c r="B683" s="3"/>
    </row>
    <row r="684" spans="2:2" ht="15.75" customHeight="1" x14ac:dyDescent="0.25">
      <c r="B684" s="3"/>
    </row>
    <row r="685" spans="2:2" ht="15.75" customHeight="1" x14ac:dyDescent="0.25">
      <c r="B685" s="3"/>
    </row>
    <row r="686" spans="2:2" ht="15.75" customHeight="1" x14ac:dyDescent="0.25">
      <c r="B686" s="3"/>
    </row>
    <row r="687" spans="2:2" ht="15.75" customHeight="1" x14ac:dyDescent="0.25">
      <c r="B687" s="3"/>
    </row>
    <row r="688" spans="2:2" ht="15.75" customHeight="1" x14ac:dyDescent="0.25">
      <c r="B688" s="3"/>
    </row>
    <row r="689" spans="2:2" ht="15.75" customHeight="1" x14ac:dyDescent="0.25">
      <c r="B689" s="3"/>
    </row>
    <row r="690" spans="2:2" ht="15.75" customHeight="1" x14ac:dyDescent="0.25">
      <c r="B690" s="3"/>
    </row>
    <row r="691" spans="2:2" ht="15.75" customHeight="1" x14ac:dyDescent="0.25">
      <c r="B691" s="3"/>
    </row>
    <row r="692" spans="2:2" ht="15.75" customHeight="1" x14ac:dyDescent="0.25">
      <c r="B692" s="3"/>
    </row>
    <row r="693" spans="2:2" ht="15.75" customHeight="1" x14ac:dyDescent="0.25">
      <c r="B693" s="3"/>
    </row>
    <row r="694" spans="2:2" ht="15.75" customHeight="1" x14ac:dyDescent="0.25">
      <c r="B694" s="3"/>
    </row>
    <row r="695" spans="2:2" ht="15.75" customHeight="1" x14ac:dyDescent="0.25">
      <c r="B695" s="3"/>
    </row>
    <row r="696" spans="2:2" ht="15.75" customHeight="1" x14ac:dyDescent="0.25">
      <c r="B696" s="3"/>
    </row>
    <row r="697" spans="2:2" ht="15.75" customHeight="1" x14ac:dyDescent="0.25">
      <c r="B697" s="3"/>
    </row>
    <row r="698" spans="2:2" ht="15.75" customHeight="1" x14ac:dyDescent="0.25">
      <c r="B698" s="3"/>
    </row>
    <row r="699" spans="2:2" ht="15.75" customHeight="1" x14ac:dyDescent="0.25">
      <c r="B699" s="3"/>
    </row>
    <row r="700" spans="2:2" ht="15.75" customHeight="1" x14ac:dyDescent="0.25">
      <c r="B700" s="3"/>
    </row>
    <row r="701" spans="2:2" ht="15.75" customHeight="1" x14ac:dyDescent="0.25">
      <c r="B701" s="3"/>
    </row>
    <row r="702" spans="2:2" ht="15.75" customHeight="1" x14ac:dyDescent="0.25">
      <c r="B702" s="3"/>
    </row>
    <row r="703" spans="2:2" ht="15.75" customHeight="1" x14ac:dyDescent="0.25">
      <c r="B703" s="3"/>
    </row>
    <row r="704" spans="2:2" ht="15.75" customHeight="1" x14ac:dyDescent="0.25">
      <c r="B704" s="3"/>
    </row>
    <row r="705" spans="2:2" ht="15.75" customHeight="1" x14ac:dyDescent="0.25">
      <c r="B705" s="3"/>
    </row>
    <row r="706" spans="2:2" ht="15.75" customHeight="1" x14ac:dyDescent="0.25">
      <c r="B706" s="3"/>
    </row>
    <row r="707" spans="2:2" ht="15.75" customHeight="1" x14ac:dyDescent="0.25">
      <c r="B707" s="3"/>
    </row>
    <row r="708" spans="2:2" ht="15.75" customHeight="1" x14ac:dyDescent="0.25">
      <c r="B708" s="3"/>
    </row>
    <row r="709" spans="2:2" ht="15.75" customHeight="1" x14ac:dyDescent="0.25">
      <c r="B709" s="3"/>
    </row>
    <row r="710" spans="2:2" ht="15.75" customHeight="1" x14ac:dyDescent="0.25">
      <c r="B710" s="3"/>
    </row>
    <row r="711" spans="2:2" ht="15.75" customHeight="1" x14ac:dyDescent="0.25">
      <c r="B711" s="3"/>
    </row>
    <row r="712" spans="2:2" ht="15.75" customHeight="1" x14ac:dyDescent="0.25">
      <c r="B712" s="3"/>
    </row>
    <row r="713" spans="2:2" ht="15.75" customHeight="1" x14ac:dyDescent="0.25">
      <c r="B713" s="3"/>
    </row>
    <row r="714" spans="2:2" ht="15.75" customHeight="1" x14ac:dyDescent="0.25">
      <c r="B714" s="3"/>
    </row>
    <row r="715" spans="2:2" ht="15.75" customHeight="1" x14ac:dyDescent="0.25">
      <c r="B715" s="3"/>
    </row>
    <row r="716" spans="2:2" ht="15.75" customHeight="1" x14ac:dyDescent="0.25">
      <c r="B716" s="3"/>
    </row>
    <row r="717" spans="2:2" ht="15.75" customHeight="1" x14ac:dyDescent="0.25">
      <c r="B717" s="3"/>
    </row>
    <row r="718" spans="2:2" ht="15.75" customHeight="1" x14ac:dyDescent="0.25">
      <c r="B718" s="3"/>
    </row>
    <row r="719" spans="2:2" ht="15.75" customHeight="1" x14ac:dyDescent="0.25">
      <c r="B719" s="3"/>
    </row>
    <row r="720" spans="2:2" ht="15.75" customHeight="1" x14ac:dyDescent="0.25">
      <c r="B720" s="3"/>
    </row>
    <row r="721" spans="2:2" ht="15.75" customHeight="1" x14ac:dyDescent="0.25">
      <c r="B721" s="3"/>
    </row>
    <row r="722" spans="2:2" ht="15.75" customHeight="1" x14ac:dyDescent="0.25">
      <c r="B722" s="3"/>
    </row>
    <row r="723" spans="2:2" ht="15.75" customHeight="1" x14ac:dyDescent="0.25">
      <c r="B723" s="3"/>
    </row>
    <row r="724" spans="2:2" ht="15.75" customHeight="1" x14ac:dyDescent="0.25">
      <c r="B724" s="3"/>
    </row>
    <row r="725" spans="2:2" ht="15.75" customHeight="1" x14ac:dyDescent="0.25">
      <c r="B725" s="3"/>
    </row>
    <row r="726" spans="2:2" ht="15.75" customHeight="1" x14ac:dyDescent="0.25">
      <c r="B726" s="3"/>
    </row>
    <row r="727" spans="2:2" ht="15.75" customHeight="1" x14ac:dyDescent="0.25">
      <c r="B727" s="3"/>
    </row>
    <row r="728" spans="2:2" ht="15.75" customHeight="1" x14ac:dyDescent="0.25">
      <c r="B728" s="3"/>
    </row>
    <row r="729" spans="2:2" ht="15.75" customHeight="1" x14ac:dyDescent="0.25">
      <c r="B729" s="3"/>
    </row>
    <row r="730" spans="2:2" ht="15.75" customHeight="1" x14ac:dyDescent="0.25">
      <c r="B730" s="3"/>
    </row>
    <row r="731" spans="2:2" ht="15.75" customHeight="1" x14ac:dyDescent="0.25">
      <c r="B731" s="3"/>
    </row>
    <row r="732" spans="2:2" ht="15.75" customHeight="1" x14ac:dyDescent="0.25">
      <c r="B732" s="3"/>
    </row>
    <row r="733" spans="2:2" ht="15.75" customHeight="1" x14ac:dyDescent="0.25">
      <c r="B733" s="3"/>
    </row>
    <row r="734" spans="2:2" ht="15.75" customHeight="1" x14ac:dyDescent="0.25">
      <c r="B734" s="3"/>
    </row>
    <row r="735" spans="2:2" ht="15.75" customHeight="1" x14ac:dyDescent="0.25">
      <c r="B735" s="3"/>
    </row>
    <row r="736" spans="2:2" ht="15.75" customHeight="1" x14ac:dyDescent="0.25">
      <c r="B736" s="3"/>
    </row>
    <row r="737" spans="2:2" ht="15.75" customHeight="1" x14ac:dyDescent="0.25">
      <c r="B737" s="3"/>
    </row>
    <row r="738" spans="2:2" ht="15.75" customHeight="1" x14ac:dyDescent="0.25">
      <c r="B738" s="3"/>
    </row>
    <row r="739" spans="2:2" ht="15.75" customHeight="1" x14ac:dyDescent="0.25">
      <c r="B739" s="3"/>
    </row>
    <row r="740" spans="2:2" ht="15.75" customHeight="1" x14ac:dyDescent="0.25">
      <c r="B740" s="3"/>
    </row>
    <row r="741" spans="2:2" ht="15.75" customHeight="1" x14ac:dyDescent="0.25">
      <c r="B741" s="3"/>
    </row>
    <row r="742" spans="2:2" ht="15.75" customHeight="1" x14ac:dyDescent="0.25">
      <c r="B742" s="3"/>
    </row>
    <row r="743" spans="2:2" ht="15.75" customHeight="1" x14ac:dyDescent="0.25">
      <c r="B743" s="3"/>
    </row>
    <row r="744" spans="2:2" ht="15.75" customHeight="1" x14ac:dyDescent="0.25">
      <c r="B744" s="3"/>
    </row>
    <row r="745" spans="2:2" ht="15.75" customHeight="1" x14ac:dyDescent="0.25">
      <c r="B745" s="3"/>
    </row>
    <row r="746" spans="2:2" ht="15.75" customHeight="1" x14ac:dyDescent="0.25">
      <c r="B746" s="3"/>
    </row>
    <row r="747" spans="2:2" ht="15.75" customHeight="1" x14ac:dyDescent="0.25">
      <c r="B747" s="3"/>
    </row>
    <row r="748" spans="2:2" ht="15.75" customHeight="1" x14ac:dyDescent="0.25">
      <c r="B748" s="3"/>
    </row>
    <row r="749" spans="2:2" ht="15.75" customHeight="1" x14ac:dyDescent="0.25">
      <c r="B749" s="3"/>
    </row>
    <row r="750" spans="2:2" ht="15.75" customHeight="1" x14ac:dyDescent="0.25">
      <c r="B750" s="3"/>
    </row>
    <row r="751" spans="2:2" ht="15.75" customHeight="1" x14ac:dyDescent="0.25">
      <c r="B751" s="3"/>
    </row>
    <row r="752" spans="2:2" ht="15.75" customHeight="1" x14ac:dyDescent="0.25">
      <c r="B752" s="3"/>
    </row>
    <row r="753" spans="2:2" ht="15.75" customHeight="1" x14ac:dyDescent="0.25">
      <c r="B753" s="3"/>
    </row>
    <row r="754" spans="2:2" ht="15.75" customHeight="1" x14ac:dyDescent="0.25">
      <c r="B754" s="3"/>
    </row>
    <row r="755" spans="2:2" ht="15.75" customHeight="1" x14ac:dyDescent="0.25">
      <c r="B755" s="3"/>
    </row>
    <row r="756" spans="2:2" ht="15.75" customHeight="1" x14ac:dyDescent="0.25">
      <c r="B756" s="3"/>
    </row>
    <row r="757" spans="2:2" ht="15.75" customHeight="1" x14ac:dyDescent="0.25">
      <c r="B757" s="3"/>
    </row>
    <row r="758" spans="2:2" ht="15.75" customHeight="1" x14ac:dyDescent="0.25">
      <c r="B758" s="3"/>
    </row>
    <row r="759" spans="2:2" ht="15.75" customHeight="1" x14ac:dyDescent="0.25">
      <c r="B759" s="3"/>
    </row>
    <row r="760" spans="2:2" ht="15.75" customHeight="1" x14ac:dyDescent="0.25">
      <c r="B760" s="3"/>
    </row>
    <row r="761" spans="2:2" ht="15.75" customHeight="1" x14ac:dyDescent="0.25">
      <c r="B761" s="3"/>
    </row>
    <row r="762" spans="2:2" ht="15.75" customHeight="1" x14ac:dyDescent="0.25">
      <c r="B762" s="3"/>
    </row>
    <row r="763" spans="2:2" ht="15.75" customHeight="1" x14ac:dyDescent="0.25">
      <c r="B763" s="3"/>
    </row>
    <row r="764" spans="2:2" ht="15.75" customHeight="1" x14ac:dyDescent="0.25">
      <c r="B764" s="3"/>
    </row>
    <row r="765" spans="2:2" ht="15.75" customHeight="1" x14ac:dyDescent="0.25">
      <c r="B765" s="3"/>
    </row>
    <row r="766" spans="2:2" ht="15.75" customHeight="1" x14ac:dyDescent="0.25">
      <c r="B766" s="3"/>
    </row>
    <row r="767" spans="2:2" ht="15.75" customHeight="1" x14ac:dyDescent="0.25">
      <c r="B767" s="3"/>
    </row>
    <row r="768" spans="2:2" ht="15.75" customHeight="1" x14ac:dyDescent="0.25">
      <c r="B768" s="3"/>
    </row>
    <row r="769" spans="2:2" ht="15.75" customHeight="1" x14ac:dyDescent="0.25">
      <c r="B769" s="3"/>
    </row>
    <row r="770" spans="2:2" ht="15.75" customHeight="1" x14ac:dyDescent="0.25">
      <c r="B770" s="3"/>
    </row>
    <row r="771" spans="2:2" ht="15.75" customHeight="1" x14ac:dyDescent="0.25">
      <c r="B771" s="3"/>
    </row>
    <row r="772" spans="2:2" ht="15.75" customHeight="1" x14ac:dyDescent="0.25">
      <c r="B772" s="3"/>
    </row>
    <row r="773" spans="2:2" ht="15.75" customHeight="1" x14ac:dyDescent="0.25">
      <c r="B773" s="3"/>
    </row>
    <row r="774" spans="2:2" ht="15.75" customHeight="1" x14ac:dyDescent="0.25">
      <c r="B774" s="3"/>
    </row>
    <row r="775" spans="2:2" ht="15.75" customHeight="1" x14ac:dyDescent="0.25">
      <c r="B775" s="3"/>
    </row>
    <row r="776" spans="2:2" ht="15.75" customHeight="1" x14ac:dyDescent="0.25">
      <c r="B776" s="3"/>
    </row>
    <row r="777" spans="2:2" ht="15.75" customHeight="1" x14ac:dyDescent="0.25">
      <c r="B777" s="3"/>
    </row>
    <row r="778" spans="2:2" ht="15.75" customHeight="1" x14ac:dyDescent="0.25">
      <c r="B778" s="3"/>
    </row>
    <row r="779" spans="2:2" ht="15.75" customHeight="1" x14ac:dyDescent="0.25">
      <c r="B779" s="3"/>
    </row>
    <row r="780" spans="2:2" ht="15.75" customHeight="1" x14ac:dyDescent="0.25">
      <c r="B780" s="3"/>
    </row>
    <row r="781" spans="2:2" ht="15.75" customHeight="1" x14ac:dyDescent="0.25">
      <c r="B781" s="3"/>
    </row>
    <row r="782" spans="2:2" ht="15.75" customHeight="1" x14ac:dyDescent="0.25">
      <c r="B782" s="3"/>
    </row>
    <row r="783" spans="2:2" ht="15.75" customHeight="1" x14ac:dyDescent="0.25">
      <c r="B783" s="3"/>
    </row>
    <row r="784" spans="2:2" ht="15.75" customHeight="1" x14ac:dyDescent="0.25">
      <c r="B784" s="3"/>
    </row>
    <row r="785" spans="2:2" ht="15.75" customHeight="1" x14ac:dyDescent="0.25">
      <c r="B785" s="3"/>
    </row>
    <row r="786" spans="2:2" ht="15.75" customHeight="1" x14ac:dyDescent="0.25">
      <c r="B786" s="3"/>
    </row>
    <row r="787" spans="2:2" ht="15.75" customHeight="1" x14ac:dyDescent="0.25">
      <c r="B787" s="3"/>
    </row>
    <row r="788" spans="2:2" ht="15.75" customHeight="1" x14ac:dyDescent="0.25">
      <c r="B788" s="3"/>
    </row>
    <row r="789" spans="2:2" ht="15.75" customHeight="1" x14ac:dyDescent="0.25">
      <c r="B789" s="3"/>
    </row>
    <row r="790" spans="2:2" ht="15.75" customHeight="1" x14ac:dyDescent="0.25">
      <c r="B790" s="3"/>
    </row>
    <row r="791" spans="2:2" ht="15.75" customHeight="1" x14ac:dyDescent="0.25">
      <c r="B791" s="3"/>
    </row>
    <row r="792" spans="2:2" ht="15.75" customHeight="1" x14ac:dyDescent="0.25">
      <c r="B792" s="3"/>
    </row>
    <row r="793" spans="2:2" ht="15.75" customHeight="1" x14ac:dyDescent="0.25">
      <c r="B793" s="3"/>
    </row>
    <row r="794" spans="2:2" ht="15.75" customHeight="1" x14ac:dyDescent="0.25">
      <c r="B794" s="3"/>
    </row>
    <row r="795" spans="2:2" ht="15.75" customHeight="1" x14ac:dyDescent="0.25">
      <c r="B795" s="3"/>
    </row>
    <row r="796" spans="2:2" ht="15.75" customHeight="1" x14ac:dyDescent="0.25">
      <c r="B796" s="3"/>
    </row>
    <row r="797" spans="2:2" ht="15.75" customHeight="1" x14ac:dyDescent="0.25">
      <c r="B797" s="3"/>
    </row>
    <row r="798" spans="2:2" ht="15.75" customHeight="1" x14ac:dyDescent="0.25">
      <c r="B798" s="3"/>
    </row>
    <row r="799" spans="2:2" ht="15.75" customHeight="1" x14ac:dyDescent="0.25">
      <c r="B799" s="3"/>
    </row>
    <row r="800" spans="2:2" ht="15.75" customHeight="1" x14ac:dyDescent="0.25">
      <c r="B800" s="3"/>
    </row>
    <row r="801" spans="2:2" ht="15.75" customHeight="1" x14ac:dyDescent="0.25">
      <c r="B801" s="3"/>
    </row>
    <row r="802" spans="2:2" ht="15.75" customHeight="1" x14ac:dyDescent="0.25">
      <c r="B802" s="3"/>
    </row>
    <row r="803" spans="2:2" ht="15.75" customHeight="1" x14ac:dyDescent="0.25">
      <c r="B803" s="3"/>
    </row>
    <row r="804" spans="2:2" ht="15.75" customHeight="1" x14ac:dyDescent="0.25">
      <c r="B804" s="3"/>
    </row>
    <row r="805" spans="2:2" ht="15.75" customHeight="1" x14ac:dyDescent="0.25">
      <c r="B805" s="3"/>
    </row>
    <row r="806" spans="2:2" ht="15.75" customHeight="1" x14ac:dyDescent="0.25">
      <c r="B806" s="3"/>
    </row>
    <row r="807" spans="2:2" ht="15.75" customHeight="1" x14ac:dyDescent="0.25">
      <c r="B807" s="3"/>
    </row>
    <row r="808" spans="2:2" ht="15.75" customHeight="1" x14ac:dyDescent="0.25">
      <c r="B808" s="3"/>
    </row>
    <row r="809" spans="2:2" ht="15.75" customHeight="1" x14ac:dyDescent="0.25">
      <c r="B809" s="3"/>
    </row>
    <row r="810" spans="2:2" ht="15.75" customHeight="1" x14ac:dyDescent="0.25">
      <c r="B810" s="3"/>
    </row>
    <row r="811" spans="2:2" ht="15.75" customHeight="1" x14ac:dyDescent="0.25">
      <c r="B811" s="3"/>
    </row>
    <row r="812" spans="2:2" ht="15.75" customHeight="1" x14ac:dyDescent="0.25">
      <c r="B812" s="3"/>
    </row>
    <row r="813" spans="2:2" ht="15.75" customHeight="1" x14ac:dyDescent="0.25">
      <c r="B813" s="3"/>
    </row>
    <row r="814" spans="2:2" ht="15.75" customHeight="1" x14ac:dyDescent="0.25">
      <c r="B814" s="3"/>
    </row>
    <row r="815" spans="2:2" ht="15.75" customHeight="1" x14ac:dyDescent="0.25">
      <c r="B815" s="3"/>
    </row>
    <row r="816" spans="2:2" ht="15.75" customHeight="1" x14ac:dyDescent="0.25">
      <c r="B816" s="3"/>
    </row>
    <row r="817" spans="2:2" ht="15.75" customHeight="1" x14ac:dyDescent="0.25">
      <c r="B817" s="3"/>
    </row>
    <row r="818" spans="2:2" ht="15.75" customHeight="1" x14ac:dyDescent="0.25">
      <c r="B818" s="3"/>
    </row>
    <row r="819" spans="2:2" ht="15.75" customHeight="1" x14ac:dyDescent="0.25">
      <c r="B819" s="3"/>
    </row>
    <row r="820" spans="2:2" ht="15.75" customHeight="1" x14ac:dyDescent="0.25">
      <c r="B820" s="3"/>
    </row>
    <row r="821" spans="2:2" ht="15.75" customHeight="1" x14ac:dyDescent="0.25">
      <c r="B821" s="3"/>
    </row>
    <row r="822" spans="2:2" ht="15.75" customHeight="1" x14ac:dyDescent="0.25">
      <c r="B822" s="3"/>
    </row>
    <row r="823" spans="2:2" ht="15.75" customHeight="1" x14ac:dyDescent="0.25">
      <c r="B823" s="3"/>
    </row>
    <row r="824" spans="2:2" ht="15.75" customHeight="1" x14ac:dyDescent="0.25">
      <c r="B824" s="3"/>
    </row>
    <row r="825" spans="2:2" ht="15.75" customHeight="1" x14ac:dyDescent="0.25">
      <c r="B825" s="3"/>
    </row>
    <row r="826" spans="2:2" ht="15.75" customHeight="1" x14ac:dyDescent="0.25">
      <c r="B826" s="3"/>
    </row>
    <row r="827" spans="2:2" ht="15.75" customHeight="1" x14ac:dyDescent="0.25">
      <c r="B827" s="3"/>
    </row>
    <row r="828" spans="2:2" ht="15.75" customHeight="1" x14ac:dyDescent="0.25">
      <c r="B828" s="3"/>
    </row>
    <row r="829" spans="2:2" ht="15.75" customHeight="1" x14ac:dyDescent="0.25">
      <c r="B829" s="3"/>
    </row>
    <row r="830" spans="2:2" ht="15.75" customHeight="1" x14ac:dyDescent="0.25">
      <c r="B830" s="3"/>
    </row>
    <row r="831" spans="2:2" ht="15.75" customHeight="1" x14ac:dyDescent="0.25">
      <c r="B831" s="3"/>
    </row>
    <row r="832" spans="2:2" ht="15.75" customHeight="1" x14ac:dyDescent="0.25">
      <c r="B832" s="3"/>
    </row>
    <row r="833" spans="2:2" ht="15.75" customHeight="1" x14ac:dyDescent="0.25">
      <c r="B833" s="3"/>
    </row>
    <row r="834" spans="2:2" ht="15.75" customHeight="1" x14ac:dyDescent="0.25">
      <c r="B834" s="3"/>
    </row>
    <row r="835" spans="2:2" ht="15.75" customHeight="1" x14ac:dyDescent="0.25">
      <c r="B835" s="3"/>
    </row>
    <row r="836" spans="2:2" ht="15.75" customHeight="1" x14ac:dyDescent="0.25">
      <c r="B836" s="3"/>
    </row>
    <row r="837" spans="2:2" ht="15.75" customHeight="1" x14ac:dyDescent="0.25">
      <c r="B837" s="3"/>
    </row>
    <row r="838" spans="2:2" ht="15.75" customHeight="1" x14ac:dyDescent="0.25">
      <c r="B838" s="3"/>
    </row>
    <row r="839" spans="2:2" ht="15.75" customHeight="1" x14ac:dyDescent="0.25">
      <c r="B839" s="3"/>
    </row>
    <row r="840" spans="2:2" ht="15.75" customHeight="1" x14ac:dyDescent="0.25">
      <c r="B840" s="3"/>
    </row>
    <row r="841" spans="2:2" ht="15.75" customHeight="1" x14ac:dyDescent="0.25">
      <c r="B841" s="3"/>
    </row>
    <row r="842" spans="2:2" ht="15.75" customHeight="1" x14ac:dyDescent="0.25">
      <c r="B842" s="3"/>
    </row>
    <row r="843" spans="2:2" ht="15.75" customHeight="1" x14ac:dyDescent="0.25">
      <c r="B843" s="3"/>
    </row>
    <row r="844" spans="2:2" ht="15.75" customHeight="1" x14ac:dyDescent="0.25">
      <c r="B844" s="3"/>
    </row>
    <row r="845" spans="2:2" ht="15.75" customHeight="1" x14ac:dyDescent="0.25">
      <c r="B845" s="3"/>
    </row>
    <row r="846" spans="2:2" ht="15.75" customHeight="1" x14ac:dyDescent="0.25">
      <c r="B846" s="3"/>
    </row>
    <row r="847" spans="2:2" ht="15.75" customHeight="1" x14ac:dyDescent="0.25">
      <c r="B847" s="3"/>
    </row>
    <row r="848" spans="2:2" ht="15.75" customHeight="1" x14ac:dyDescent="0.25">
      <c r="B848" s="3"/>
    </row>
    <row r="849" spans="2:2" ht="15.75" customHeight="1" x14ac:dyDescent="0.25">
      <c r="B849" s="3"/>
    </row>
    <row r="850" spans="2:2" ht="15.75" customHeight="1" x14ac:dyDescent="0.25">
      <c r="B850" s="3"/>
    </row>
    <row r="851" spans="2:2" ht="15.75" customHeight="1" x14ac:dyDescent="0.25">
      <c r="B851" s="3"/>
    </row>
    <row r="852" spans="2:2" ht="15.75" customHeight="1" x14ac:dyDescent="0.25">
      <c r="B852" s="3"/>
    </row>
    <row r="853" spans="2:2" ht="15.75" customHeight="1" x14ac:dyDescent="0.25">
      <c r="B853" s="3"/>
    </row>
    <row r="854" spans="2:2" ht="15.75" customHeight="1" x14ac:dyDescent="0.25">
      <c r="B854" s="3"/>
    </row>
    <row r="855" spans="2:2" ht="15.75" customHeight="1" x14ac:dyDescent="0.25">
      <c r="B855" s="3"/>
    </row>
    <row r="856" spans="2:2" ht="15.75" customHeight="1" x14ac:dyDescent="0.25">
      <c r="B856" s="3"/>
    </row>
    <row r="857" spans="2:2" ht="15.75" customHeight="1" x14ac:dyDescent="0.25">
      <c r="B857" s="3"/>
    </row>
    <row r="858" spans="2:2" ht="15.75" customHeight="1" x14ac:dyDescent="0.25">
      <c r="B858" s="3"/>
    </row>
    <row r="859" spans="2:2" ht="15.75" customHeight="1" x14ac:dyDescent="0.25">
      <c r="B859" s="3"/>
    </row>
    <row r="860" spans="2:2" ht="15.75" customHeight="1" x14ac:dyDescent="0.25">
      <c r="B860" s="3"/>
    </row>
    <row r="861" spans="2:2" ht="15.75" customHeight="1" x14ac:dyDescent="0.25">
      <c r="B861" s="3"/>
    </row>
    <row r="862" spans="2:2" ht="15.75" customHeight="1" x14ac:dyDescent="0.25">
      <c r="B862" s="3"/>
    </row>
    <row r="863" spans="2:2" ht="15.75" customHeight="1" x14ac:dyDescent="0.25">
      <c r="B863" s="3"/>
    </row>
    <row r="864" spans="2:2" ht="15.75" customHeight="1" x14ac:dyDescent="0.25">
      <c r="B864" s="3"/>
    </row>
    <row r="865" spans="2:2" ht="15.75" customHeight="1" x14ac:dyDescent="0.25">
      <c r="B865" s="3"/>
    </row>
    <row r="866" spans="2:2" ht="15.75" customHeight="1" x14ac:dyDescent="0.25">
      <c r="B866" s="3"/>
    </row>
    <row r="867" spans="2:2" ht="15.75" customHeight="1" x14ac:dyDescent="0.25">
      <c r="B867" s="3"/>
    </row>
    <row r="868" spans="2:2" ht="15.75" customHeight="1" x14ac:dyDescent="0.25">
      <c r="B868" s="3"/>
    </row>
    <row r="869" spans="2:2" ht="15.75" customHeight="1" x14ac:dyDescent="0.25">
      <c r="B869" s="3"/>
    </row>
    <row r="870" spans="2:2" ht="15.75" customHeight="1" x14ac:dyDescent="0.25">
      <c r="B870" s="3"/>
    </row>
    <row r="871" spans="2:2" ht="15.75" customHeight="1" x14ac:dyDescent="0.25">
      <c r="B871" s="3"/>
    </row>
    <row r="872" spans="2:2" ht="15.75" customHeight="1" x14ac:dyDescent="0.25">
      <c r="B872" s="3"/>
    </row>
    <row r="873" spans="2:2" ht="15.75" customHeight="1" x14ac:dyDescent="0.25">
      <c r="B873" s="3"/>
    </row>
    <row r="874" spans="2:2" ht="15.75" customHeight="1" x14ac:dyDescent="0.25">
      <c r="B874" s="3"/>
    </row>
    <row r="875" spans="2:2" ht="15.75" customHeight="1" x14ac:dyDescent="0.25">
      <c r="B875" s="3"/>
    </row>
    <row r="876" spans="2:2" ht="15.75" customHeight="1" x14ac:dyDescent="0.25">
      <c r="B876" s="3"/>
    </row>
    <row r="877" spans="2:2" ht="15.75" customHeight="1" x14ac:dyDescent="0.25">
      <c r="B877" s="3"/>
    </row>
    <row r="878" spans="2:2" ht="15.75" customHeight="1" x14ac:dyDescent="0.25">
      <c r="B878" s="3"/>
    </row>
    <row r="879" spans="2:2" ht="15.75" customHeight="1" x14ac:dyDescent="0.25">
      <c r="B879" s="3"/>
    </row>
    <row r="880" spans="2:2" ht="15.75" customHeight="1" x14ac:dyDescent="0.25">
      <c r="B880" s="3"/>
    </row>
    <row r="881" spans="2:2" ht="15.75" customHeight="1" x14ac:dyDescent="0.25">
      <c r="B881" s="3"/>
    </row>
    <row r="882" spans="2:2" ht="15.75" customHeight="1" x14ac:dyDescent="0.25">
      <c r="B882" s="3"/>
    </row>
    <row r="883" spans="2:2" ht="15.75" customHeight="1" x14ac:dyDescent="0.25">
      <c r="B883" s="3"/>
    </row>
    <row r="884" spans="2:2" ht="15.75" customHeight="1" x14ac:dyDescent="0.25">
      <c r="B884" s="3"/>
    </row>
    <row r="885" spans="2:2" ht="15.75" customHeight="1" x14ac:dyDescent="0.25">
      <c r="B885" s="3"/>
    </row>
    <row r="886" spans="2:2" ht="15.75" customHeight="1" x14ac:dyDescent="0.25">
      <c r="B886" s="3"/>
    </row>
    <row r="887" spans="2:2" ht="15.75" customHeight="1" x14ac:dyDescent="0.25">
      <c r="B887" s="3"/>
    </row>
    <row r="888" spans="2:2" ht="15.75" customHeight="1" x14ac:dyDescent="0.25">
      <c r="B888" s="3"/>
    </row>
    <row r="889" spans="2:2" ht="15.75" customHeight="1" x14ac:dyDescent="0.25">
      <c r="B889" s="3"/>
    </row>
    <row r="890" spans="2:2" ht="15.75" customHeight="1" x14ac:dyDescent="0.25">
      <c r="B890" s="3"/>
    </row>
    <row r="891" spans="2:2" ht="15.75" customHeight="1" x14ac:dyDescent="0.25">
      <c r="B891" s="3"/>
    </row>
    <row r="892" spans="2:2" ht="15.75" customHeight="1" x14ac:dyDescent="0.25">
      <c r="B892" s="3"/>
    </row>
    <row r="893" spans="2:2" ht="15.75" customHeight="1" x14ac:dyDescent="0.25">
      <c r="B893" s="3"/>
    </row>
    <row r="894" spans="2:2" ht="15.75" customHeight="1" x14ac:dyDescent="0.25">
      <c r="B894" s="3"/>
    </row>
    <row r="895" spans="2:2" ht="15.75" customHeight="1" x14ac:dyDescent="0.25">
      <c r="B895" s="3"/>
    </row>
    <row r="896" spans="2:2" ht="15.75" customHeight="1" x14ac:dyDescent="0.25">
      <c r="B896" s="3"/>
    </row>
    <row r="897" spans="2:2" ht="15.75" customHeight="1" x14ac:dyDescent="0.25">
      <c r="B897" s="3"/>
    </row>
    <row r="898" spans="2:2" ht="15.75" customHeight="1" x14ac:dyDescent="0.25">
      <c r="B898" s="3"/>
    </row>
    <row r="899" spans="2:2" ht="15.75" customHeight="1" x14ac:dyDescent="0.25">
      <c r="B899" s="3"/>
    </row>
    <row r="900" spans="2:2" ht="15.75" customHeight="1" x14ac:dyDescent="0.25">
      <c r="B900" s="3"/>
    </row>
    <row r="901" spans="2:2" ht="15.75" customHeight="1" x14ac:dyDescent="0.25">
      <c r="B901" s="3"/>
    </row>
    <row r="902" spans="2:2" ht="15.75" customHeight="1" x14ac:dyDescent="0.25">
      <c r="B902" s="3"/>
    </row>
    <row r="903" spans="2:2" ht="15.75" customHeight="1" x14ac:dyDescent="0.25">
      <c r="B903" s="3"/>
    </row>
    <row r="904" spans="2:2" ht="15.75" customHeight="1" x14ac:dyDescent="0.25">
      <c r="B904" s="3"/>
    </row>
    <row r="905" spans="2:2" ht="15.75" customHeight="1" x14ac:dyDescent="0.25">
      <c r="B905" s="3"/>
    </row>
    <row r="906" spans="2:2" ht="15.75" customHeight="1" x14ac:dyDescent="0.25">
      <c r="B906" s="3"/>
    </row>
    <row r="907" spans="2:2" ht="15.75" customHeight="1" x14ac:dyDescent="0.25">
      <c r="B907" s="3"/>
    </row>
    <row r="908" spans="2:2" ht="15.75" customHeight="1" x14ac:dyDescent="0.25">
      <c r="B908" s="3"/>
    </row>
    <row r="909" spans="2:2" ht="15.75" customHeight="1" x14ac:dyDescent="0.25">
      <c r="B909" s="3"/>
    </row>
    <row r="910" spans="2:2" ht="15.75" customHeight="1" x14ac:dyDescent="0.25">
      <c r="B910" s="3"/>
    </row>
    <row r="911" spans="2:2" ht="15.75" customHeight="1" x14ac:dyDescent="0.25">
      <c r="B911" s="3"/>
    </row>
    <row r="912" spans="2:2" ht="15.75" customHeight="1" x14ac:dyDescent="0.25">
      <c r="B912" s="3"/>
    </row>
    <row r="913" spans="2:2" ht="15.75" customHeight="1" x14ac:dyDescent="0.25">
      <c r="B913" s="3"/>
    </row>
    <row r="914" spans="2:2" ht="15.75" customHeight="1" x14ac:dyDescent="0.25">
      <c r="B914" s="3"/>
    </row>
    <row r="915" spans="2:2" ht="15.75" customHeight="1" x14ac:dyDescent="0.25">
      <c r="B915" s="3"/>
    </row>
    <row r="916" spans="2:2" ht="15.75" customHeight="1" x14ac:dyDescent="0.25">
      <c r="B916" s="3"/>
    </row>
    <row r="917" spans="2:2" ht="15.75" customHeight="1" x14ac:dyDescent="0.25">
      <c r="B917" s="3"/>
    </row>
    <row r="918" spans="2:2" ht="15.75" customHeight="1" x14ac:dyDescent="0.25">
      <c r="B918" s="3"/>
    </row>
    <row r="919" spans="2:2" ht="15.75" customHeight="1" x14ac:dyDescent="0.25">
      <c r="B919" s="3"/>
    </row>
    <row r="920" spans="2:2" ht="15.75" customHeight="1" x14ac:dyDescent="0.25">
      <c r="B920" s="3"/>
    </row>
    <row r="921" spans="2:2" ht="15.75" customHeight="1" x14ac:dyDescent="0.25">
      <c r="B921" s="3"/>
    </row>
    <row r="922" spans="2:2" ht="15.75" customHeight="1" x14ac:dyDescent="0.25">
      <c r="B922" s="3"/>
    </row>
    <row r="923" spans="2:2" ht="15.75" customHeight="1" x14ac:dyDescent="0.25">
      <c r="B923" s="3"/>
    </row>
    <row r="924" spans="2:2" ht="15.75" customHeight="1" x14ac:dyDescent="0.25">
      <c r="B924" s="3"/>
    </row>
    <row r="925" spans="2:2" ht="15.75" customHeight="1" x14ac:dyDescent="0.25">
      <c r="B925" s="3"/>
    </row>
    <row r="926" spans="2:2" ht="15.75" customHeight="1" x14ac:dyDescent="0.25">
      <c r="B926" s="3"/>
    </row>
    <row r="927" spans="2:2" ht="15.75" customHeight="1" x14ac:dyDescent="0.25">
      <c r="B927" s="3"/>
    </row>
    <row r="928" spans="2:2" ht="15.75" customHeight="1" x14ac:dyDescent="0.25">
      <c r="B928" s="3"/>
    </row>
    <row r="929" spans="2:2" ht="15.75" customHeight="1" x14ac:dyDescent="0.25">
      <c r="B929" s="3"/>
    </row>
    <row r="930" spans="2:2" ht="15.75" customHeight="1" x14ac:dyDescent="0.25">
      <c r="B930" s="3"/>
    </row>
    <row r="931" spans="2:2" ht="15.75" customHeight="1" x14ac:dyDescent="0.25">
      <c r="B931" s="3"/>
    </row>
    <row r="932" spans="2:2" ht="15.75" customHeight="1" x14ac:dyDescent="0.25">
      <c r="B932" s="3"/>
    </row>
    <row r="933" spans="2:2" ht="15.75" customHeight="1" x14ac:dyDescent="0.25">
      <c r="B933" s="3"/>
    </row>
    <row r="934" spans="2:2" ht="15.75" customHeight="1" x14ac:dyDescent="0.25">
      <c r="B934" s="3"/>
    </row>
    <row r="935" spans="2:2" ht="15.75" customHeight="1" x14ac:dyDescent="0.25">
      <c r="B935" s="3"/>
    </row>
    <row r="936" spans="2:2" ht="15.75" customHeight="1" x14ac:dyDescent="0.25">
      <c r="B936" s="3"/>
    </row>
    <row r="937" spans="2:2" ht="15.75" customHeight="1" x14ac:dyDescent="0.25">
      <c r="B937" s="3"/>
    </row>
    <row r="938" spans="2:2" ht="15.75" customHeight="1" x14ac:dyDescent="0.25">
      <c r="B938" s="3"/>
    </row>
    <row r="939" spans="2:2" ht="15.75" customHeight="1" x14ac:dyDescent="0.25">
      <c r="B939" s="3"/>
    </row>
    <row r="940" spans="2:2" ht="15.75" customHeight="1" x14ac:dyDescent="0.25">
      <c r="B940" s="3"/>
    </row>
    <row r="941" spans="2:2" ht="15.75" customHeight="1" x14ac:dyDescent="0.25">
      <c r="B941" s="3"/>
    </row>
    <row r="942" spans="2:2" ht="15.75" customHeight="1" x14ac:dyDescent="0.25">
      <c r="B942" s="3"/>
    </row>
    <row r="943" spans="2:2" ht="15.75" customHeight="1" x14ac:dyDescent="0.25">
      <c r="B943" s="3"/>
    </row>
    <row r="944" spans="2:2" ht="15.75" customHeight="1" x14ac:dyDescent="0.25">
      <c r="B944" s="3"/>
    </row>
    <row r="945" spans="2:2" ht="15.75" customHeight="1" x14ac:dyDescent="0.25">
      <c r="B945" s="3"/>
    </row>
    <row r="946" spans="2:2" ht="15.75" customHeight="1" x14ac:dyDescent="0.25">
      <c r="B946" s="3"/>
    </row>
    <row r="947" spans="2:2" ht="15.75" customHeight="1" x14ac:dyDescent="0.25">
      <c r="B947" s="3"/>
    </row>
    <row r="948" spans="2:2" ht="15.75" customHeight="1" x14ac:dyDescent="0.25">
      <c r="B948" s="3"/>
    </row>
    <row r="949" spans="2:2" ht="15.75" customHeight="1" x14ac:dyDescent="0.25">
      <c r="B949" s="3"/>
    </row>
    <row r="950" spans="2:2" ht="15.75" customHeight="1" x14ac:dyDescent="0.25">
      <c r="B950" s="3"/>
    </row>
    <row r="951" spans="2:2" ht="15.75" customHeight="1" x14ac:dyDescent="0.25">
      <c r="B951" s="3"/>
    </row>
    <row r="952" spans="2:2" ht="15.75" customHeight="1" x14ac:dyDescent="0.25">
      <c r="B952" s="3"/>
    </row>
    <row r="953" spans="2:2" ht="15.75" customHeight="1" x14ac:dyDescent="0.25">
      <c r="B953" s="3"/>
    </row>
    <row r="954" spans="2:2" ht="15.75" customHeight="1" x14ac:dyDescent="0.25">
      <c r="B954" s="3"/>
    </row>
    <row r="955" spans="2:2" ht="15.75" customHeight="1" x14ac:dyDescent="0.25">
      <c r="B955" s="3"/>
    </row>
    <row r="956" spans="2:2" ht="15.75" customHeight="1" x14ac:dyDescent="0.25">
      <c r="B956" s="3"/>
    </row>
    <row r="957" spans="2:2" ht="15.75" customHeight="1" x14ac:dyDescent="0.25">
      <c r="B957" s="3"/>
    </row>
    <row r="958" spans="2:2" ht="15.75" customHeight="1" x14ac:dyDescent="0.25">
      <c r="B958" s="3"/>
    </row>
    <row r="959" spans="2:2" ht="15.75" customHeight="1" x14ac:dyDescent="0.25">
      <c r="B959" s="3"/>
    </row>
    <row r="960" spans="2:2" ht="15.75" customHeight="1" x14ac:dyDescent="0.25">
      <c r="B960" s="3"/>
    </row>
    <row r="961" spans="2:2" ht="15.75" customHeight="1" x14ac:dyDescent="0.25">
      <c r="B961" s="3"/>
    </row>
    <row r="962" spans="2:2" ht="15.75" customHeight="1" x14ac:dyDescent="0.25">
      <c r="B962" s="3"/>
    </row>
    <row r="963" spans="2:2" ht="15.75" customHeight="1" x14ac:dyDescent="0.25">
      <c r="B963" s="3"/>
    </row>
    <row r="964" spans="2:2" ht="15.75" customHeight="1" x14ac:dyDescent="0.25">
      <c r="B964" s="3"/>
    </row>
    <row r="965" spans="2:2" ht="15.75" customHeight="1" x14ac:dyDescent="0.25">
      <c r="B965" s="3"/>
    </row>
    <row r="966" spans="2:2" ht="15.75" customHeight="1" x14ac:dyDescent="0.25">
      <c r="B966" s="3"/>
    </row>
    <row r="967" spans="2:2" ht="15.75" customHeight="1" x14ac:dyDescent="0.25">
      <c r="B967" s="3"/>
    </row>
    <row r="968" spans="2:2" ht="15.75" customHeight="1" x14ac:dyDescent="0.25">
      <c r="B968" s="3"/>
    </row>
    <row r="969" spans="2:2" ht="15.75" customHeight="1" x14ac:dyDescent="0.25">
      <c r="B969" s="3"/>
    </row>
    <row r="970" spans="2:2" ht="15.75" customHeight="1" x14ac:dyDescent="0.25">
      <c r="B970" s="3"/>
    </row>
    <row r="971" spans="2:2" ht="15.75" customHeight="1" x14ac:dyDescent="0.25">
      <c r="B971" s="3"/>
    </row>
    <row r="972" spans="2:2" ht="15.75" customHeight="1" x14ac:dyDescent="0.25">
      <c r="B972" s="3"/>
    </row>
    <row r="973" spans="2:2" ht="15.75" customHeight="1" x14ac:dyDescent="0.25">
      <c r="B973" s="3"/>
    </row>
    <row r="974" spans="2:2" ht="15.75" customHeight="1" x14ac:dyDescent="0.25">
      <c r="B974" s="3"/>
    </row>
    <row r="975" spans="2:2" ht="15.75" customHeight="1" x14ac:dyDescent="0.25">
      <c r="B975" s="3"/>
    </row>
    <row r="976" spans="2:2" ht="15.75" customHeight="1" x14ac:dyDescent="0.25">
      <c r="B976" s="3"/>
    </row>
    <row r="977" spans="2:2" ht="15.75" customHeight="1" x14ac:dyDescent="0.25">
      <c r="B977" s="3"/>
    </row>
    <row r="978" spans="2:2" ht="15.75" customHeight="1" x14ac:dyDescent="0.25">
      <c r="B978" s="3"/>
    </row>
    <row r="979" spans="2:2" ht="15.75" customHeight="1" x14ac:dyDescent="0.25">
      <c r="B979" s="3"/>
    </row>
    <row r="980" spans="2:2" ht="15.75" customHeight="1" x14ac:dyDescent="0.25">
      <c r="B980" s="3"/>
    </row>
    <row r="981" spans="2:2" ht="15.75" customHeight="1" x14ac:dyDescent="0.25">
      <c r="B981" s="3"/>
    </row>
    <row r="982" spans="2:2" ht="15.75" customHeight="1" x14ac:dyDescent="0.25">
      <c r="B982" s="3"/>
    </row>
    <row r="983" spans="2:2" ht="15.75" customHeight="1" x14ac:dyDescent="0.25">
      <c r="B983" s="3"/>
    </row>
    <row r="984" spans="2:2" ht="15.75" customHeight="1" x14ac:dyDescent="0.25">
      <c r="B984" s="3"/>
    </row>
    <row r="985" spans="2:2" ht="15.75" customHeight="1" x14ac:dyDescent="0.25">
      <c r="B985" s="3"/>
    </row>
    <row r="986" spans="2:2" ht="15.75" customHeight="1" x14ac:dyDescent="0.25">
      <c r="B986" s="3"/>
    </row>
    <row r="987" spans="2:2" ht="15.75" customHeight="1" x14ac:dyDescent="0.25">
      <c r="B987" s="3"/>
    </row>
    <row r="988" spans="2:2" ht="15.75" customHeight="1" x14ac:dyDescent="0.25">
      <c r="B988" s="3"/>
    </row>
    <row r="989" spans="2:2" ht="15.75" customHeight="1" x14ac:dyDescent="0.25">
      <c r="B989" s="3"/>
    </row>
    <row r="990" spans="2:2" ht="15.75" customHeight="1" x14ac:dyDescent="0.25">
      <c r="B990" s="3"/>
    </row>
    <row r="991" spans="2:2" ht="15.75" customHeight="1" x14ac:dyDescent="0.25">
      <c r="B991" s="3"/>
    </row>
    <row r="992" spans="2:2" ht="15.75" customHeight="1" x14ac:dyDescent="0.25">
      <c r="B992" s="3"/>
    </row>
    <row r="993" spans="2:2" ht="15.75" customHeight="1" x14ac:dyDescent="0.25">
      <c r="B993" s="3"/>
    </row>
    <row r="994" spans="2:2" ht="15.75" customHeight="1" x14ac:dyDescent="0.25">
      <c r="B994" s="3"/>
    </row>
    <row r="995" spans="2:2" ht="15.75" customHeight="1" x14ac:dyDescent="0.25">
      <c r="B995" s="3"/>
    </row>
    <row r="996" spans="2:2" ht="15.75" customHeight="1" x14ac:dyDescent="0.25">
      <c r="B996" s="3"/>
    </row>
    <row r="997" spans="2:2" ht="15.75" customHeight="1" x14ac:dyDescent="0.25">
      <c r="B997" s="3"/>
    </row>
    <row r="998" spans="2:2" ht="15.75" customHeight="1" x14ac:dyDescent="0.25">
      <c r="B998" s="3"/>
    </row>
  </sheetData>
  <sheetProtection selectLockedCells="1"/>
  <mergeCells count="8">
    <mergeCell ref="A2:G2"/>
    <mergeCell ref="A13:G13"/>
    <mergeCell ref="A21:G21"/>
    <mergeCell ref="A28:G28"/>
    <mergeCell ref="A42:G42"/>
    <mergeCell ref="A32:G32"/>
    <mergeCell ref="I14:Q15"/>
    <mergeCell ref="I8:Q9"/>
  </mergeCells>
  <conditionalFormatting sqref="C3:G12">
    <cfRule type="cellIs" dxfId="908" priority="46" operator="equal">
      <formula>0</formula>
    </cfRule>
    <cfRule type="cellIs" dxfId="907" priority="47" operator="equal">
      <formula>1</formula>
    </cfRule>
    <cfRule type="cellIs" dxfId="906" priority="48" operator="equal">
      <formula>2</formula>
    </cfRule>
    <cfRule type="cellIs" dxfId="905" priority="49" operator="equal">
      <formula>3</formula>
    </cfRule>
    <cfRule type="cellIs" dxfId="904" priority="50" operator="equal">
      <formula>4</formula>
    </cfRule>
  </conditionalFormatting>
  <conditionalFormatting sqref="C14:G20">
    <cfRule type="cellIs" dxfId="903" priority="41" operator="equal">
      <formula>0</formula>
    </cfRule>
    <cfRule type="cellIs" dxfId="902" priority="42" operator="equal">
      <formula>1</formula>
    </cfRule>
    <cfRule type="cellIs" dxfId="901" priority="43" operator="equal">
      <formula>2</formula>
    </cfRule>
    <cfRule type="cellIs" dxfId="900" priority="44" operator="equal">
      <formula>3</formula>
    </cfRule>
    <cfRule type="cellIs" dxfId="899" priority="45" operator="equal">
      <formula>4</formula>
    </cfRule>
  </conditionalFormatting>
  <conditionalFormatting sqref="C22:G27">
    <cfRule type="cellIs" dxfId="898" priority="36" operator="equal">
      <formula>0</formula>
    </cfRule>
    <cfRule type="cellIs" dxfId="897" priority="37" operator="equal">
      <formula>1</formula>
    </cfRule>
    <cfRule type="cellIs" dxfId="896" priority="38" operator="equal">
      <formula>2</formula>
    </cfRule>
    <cfRule type="cellIs" dxfId="895" priority="39" operator="equal">
      <formula>3</formula>
    </cfRule>
    <cfRule type="cellIs" dxfId="894" priority="40" operator="equal">
      <formula>4</formula>
    </cfRule>
  </conditionalFormatting>
  <conditionalFormatting sqref="C29:G31">
    <cfRule type="cellIs" dxfId="893" priority="31" operator="equal">
      <formula>0</formula>
    </cfRule>
    <cfRule type="cellIs" dxfId="892" priority="32" operator="equal">
      <formula>1</formula>
    </cfRule>
    <cfRule type="cellIs" dxfId="891" priority="33" operator="equal">
      <formula>2</formula>
    </cfRule>
    <cfRule type="cellIs" dxfId="890" priority="34" operator="equal">
      <formula>3</formula>
    </cfRule>
    <cfRule type="cellIs" dxfId="889" priority="35" operator="equal">
      <formula>4</formula>
    </cfRule>
  </conditionalFormatting>
  <conditionalFormatting sqref="C33:G41">
    <cfRule type="cellIs" dxfId="888" priority="26" operator="equal">
      <formula>0</formula>
    </cfRule>
    <cfRule type="cellIs" dxfId="887" priority="27" operator="equal">
      <formula>1</formula>
    </cfRule>
    <cfRule type="cellIs" dxfId="886" priority="28" operator="equal">
      <formula>2</formula>
    </cfRule>
    <cfRule type="cellIs" dxfId="885" priority="29" operator="equal">
      <formula>3</formula>
    </cfRule>
    <cfRule type="cellIs" dxfId="884" priority="30" operator="equal">
      <formula>4</formula>
    </cfRule>
  </conditionalFormatting>
  <conditionalFormatting sqref="C43:G45">
    <cfRule type="cellIs" dxfId="883" priority="21" operator="equal">
      <formula>0</formula>
    </cfRule>
    <cfRule type="cellIs" dxfId="882" priority="22" operator="equal">
      <formula>1</formula>
    </cfRule>
    <cfRule type="cellIs" dxfId="881" priority="23" operator="equal">
      <formula>2</formula>
    </cfRule>
    <cfRule type="cellIs" dxfId="880" priority="24" operator="equal">
      <formula>3</formula>
    </cfRule>
    <cfRule type="cellIs" dxfId="879" priority="25" operator="equal">
      <formula>4</formula>
    </cfRule>
  </conditionalFormatting>
  <conditionalFormatting sqref="C46:F46">
    <cfRule type="cellIs" dxfId="878" priority="11" operator="equal">
      <formula>0</formula>
    </cfRule>
    <cfRule type="cellIs" dxfId="877" priority="12" operator="equal">
      <formula>1</formula>
    </cfRule>
    <cfRule type="cellIs" dxfId="876" priority="13" operator="equal">
      <formula>2</formula>
    </cfRule>
    <cfRule type="cellIs" dxfId="875" priority="14" operator="equal">
      <formula>3</formula>
    </cfRule>
    <cfRule type="cellIs" dxfId="874" priority="15" operator="equal">
      <formula>4</formula>
    </cfRule>
  </conditionalFormatting>
  <conditionalFormatting sqref="G46">
    <cfRule type="cellIs" dxfId="873" priority="6" operator="equal">
      <formula>0</formula>
    </cfRule>
    <cfRule type="cellIs" dxfId="872" priority="7" operator="equal">
      <formula>1</formula>
    </cfRule>
    <cfRule type="cellIs" dxfId="871" priority="8" operator="equal">
      <formula>2</formula>
    </cfRule>
    <cfRule type="cellIs" dxfId="870" priority="9" operator="equal">
      <formula>3</formula>
    </cfRule>
    <cfRule type="cellIs" dxfId="869" priority="10" operator="equal">
      <formula>4</formula>
    </cfRule>
  </conditionalFormatting>
  <conditionalFormatting sqref="A50:A54">
    <cfRule type="cellIs" dxfId="868" priority="1" operator="equal">
      <formula>0</formula>
    </cfRule>
    <cfRule type="cellIs" dxfId="867" priority="2" operator="equal">
      <formula>1</formula>
    </cfRule>
    <cfRule type="cellIs" dxfId="866" priority="3" operator="equal">
      <formula>2</formula>
    </cfRule>
    <cfRule type="cellIs" dxfId="865" priority="4" operator="equal">
      <formula>3</formula>
    </cfRule>
    <cfRule type="cellIs" dxfId="864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983"/>
  <sheetViews>
    <sheetView zoomScale="90" zoomScaleNormal="90" workbookViewId="0">
      <pane ySplit="1" topLeftCell="A21" activePane="bottomLeft" state="frozen"/>
      <selection activeCell="B36" sqref="B36"/>
      <selection pane="bottomLeft" activeCell="C22" sqref="C22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20" t="s">
        <v>309</v>
      </c>
      <c r="B1" s="20" t="s">
        <v>310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7.75" customHeight="1" x14ac:dyDescent="0.25">
      <c r="A2" s="12">
        <f>(INT(AVERAGE(A3:A5))) + IF(AND((INT(AVERAGE(A3:A5))) &lt; AVERAGE(A3:A5), (AVERAGE(A6:A7) &gt; AVERAGE(A3:A5))),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25.5" x14ac:dyDescent="0.25">
      <c r="A3" s="12">
        <f>LOOKUP(B3,Avaliação!$D$2:$E$6)</f>
        <v>0</v>
      </c>
      <c r="B3" s="32" t="s">
        <v>33</v>
      </c>
      <c r="C3" s="28" t="s">
        <v>311</v>
      </c>
      <c r="D3" s="33"/>
    </row>
    <row r="4" spans="1:47" ht="25.5" x14ac:dyDescent="0.25">
      <c r="A4" s="12">
        <f>LOOKUP(B4,Avaliação!$D$2:$E$6)</f>
        <v>0</v>
      </c>
      <c r="B4" s="32" t="s">
        <v>33</v>
      </c>
      <c r="C4" s="28" t="s">
        <v>312</v>
      </c>
      <c r="D4" s="33"/>
    </row>
    <row r="5" spans="1:47" x14ac:dyDescent="0.25">
      <c r="A5" s="12">
        <f>LOOKUP(B5,Avaliação!$D$2:$E$6)</f>
        <v>0</v>
      </c>
      <c r="B5" s="32" t="s">
        <v>33</v>
      </c>
      <c r="C5" s="28" t="s">
        <v>313</v>
      </c>
      <c r="D5" s="33"/>
    </row>
    <row r="6" spans="1:47" ht="25.5" x14ac:dyDescent="0.25">
      <c r="A6" s="12">
        <f>LOOKUP(B6,Avaliação!$D$2:$E$6)</f>
        <v>0</v>
      </c>
      <c r="B6" s="32" t="s">
        <v>33</v>
      </c>
      <c r="C6" s="17" t="s">
        <v>314</v>
      </c>
      <c r="D6" s="33"/>
    </row>
    <row r="7" spans="1:47" ht="24.6" customHeight="1" x14ac:dyDescent="0.25">
      <c r="A7" s="12">
        <f>LOOKUP(B7,Avaliação!$D$2:$E$6)</f>
        <v>0</v>
      </c>
      <c r="B7" s="32" t="s">
        <v>33</v>
      </c>
      <c r="C7" s="17" t="s">
        <v>315</v>
      </c>
      <c r="D7" s="33"/>
    </row>
    <row r="9" spans="1:47" s="25" customFormat="1" ht="27.75" customHeight="1" x14ac:dyDescent="0.25">
      <c r="A9" s="12">
        <f>(INT(AVERAGE(A10:A12))) + IF(AND((INT(AVERAGE(A10:A12))) &lt; AVERAGE(A10:A12), (AVERAGE(A13) &gt; AVERAGE(A10:A12))), 1, 0)</f>
        <v>0</v>
      </c>
      <c r="B9" s="10" t="s">
        <v>29</v>
      </c>
      <c r="C9" s="11" t="s">
        <v>40</v>
      </c>
      <c r="D9" s="10" t="s">
        <v>31</v>
      </c>
      <c r="E9" s="10" t="s">
        <v>32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25.5" x14ac:dyDescent="0.25">
      <c r="A10" s="12">
        <f>LOOKUP(B10,Avaliação!$D$2:$E$6)</f>
        <v>0</v>
      </c>
      <c r="B10" s="32" t="s">
        <v>33</v>
      </c>
      <c r="C10" s="28" t="s">
        <v>316</v>
      </c>
      <c r="D10" s="33"/>
    </row>
    <row r="11" spans="1:47" ht="25.5" x14ac:dyDescent="0.25">
      <c r="A11" s="12">
        <f>LOOKUP(B11,Avaliação!$D$2:$E$6)</f>
        <v>0</v>
      </c>
      <c r="B11" s="32" t="s">
        <v>33</v>
      </c>
      <c r="C11" s="28" t="s">
        <v>317</v>
      </c>
      <c r="D11" s="33"/>
    </row>
    <row r="12" spans="1:47" ht="25.5" x14ac:dyDescent="0.25">
      <c r="A12" s="12">
        <f>LOOKUP(B12,Avaliação!$D$2:$E$6)</f>
        <v>0</v>
      </c>
      <c r="B12" s="32" t="s">
        <v>33</v>
      </c>
      <c r="C12" s="28" t="s">
        <v>318</v>
      </c>
      <c r="D12" s="33"/>
    </row>
    <row r="13" spans="1:47" ht="21.95" customHeight="1" x14ac:dyDescent="0.25">
      <c r="A13" s="12">
        <f>LOOKUP(B13,Avaliação!$D$2:$E$6)</f>
        <v>0</v>
      </c>
      <c r="B13" s="32" t="s">
        <v>33</v>
      </c>
      <c r="C13" s="17" t="s">
        <v>319</v>
      </c>
      <c r="D13" s="33"/>
    </row>
    <row r="15" spans="1:47" ht="27.75" customHeight="1" x14ac:dyDescent="0.25">
      <c r="A15" s="12">
        <f>(INT(AVERAGE(A16:A17))) + IF(AND((INT(AVERAGE(A16:A17))) &lt; AVERAGE(A16:A17), (AVERAGE(A18) &gt; AVERAGE(A16:A17))), 1, 0)</f>
        <v>0</v>
      </c>
      <c r="B15" s="10" t="s">
        <v>29</v>
      </c>
      <c r="C15" s="11" t="s">
        <v>52</v>
      </c>
      <c r="D15" s="10" t="s">
        <v>31</v>
      </c>
      <c r="E15" s="10" t="s">
        <v>32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47" ht="25.5" x14ac:dyDescent="0.25">
      <c r="A16" s="12">
        <f>LOOKUP(B16,Avaliação!$D$2:$E$6)</f>
        <v>0</v>
      </c>
      <c r="B16" s="32" t="s">
        <v>33</v>
      </c>
      <c r="C16" s="28" t="s">
        <v>320</v>
      </c>
      <c r="D16" s="33"/>
    </row>
    <row r="17" spans="1:47" ht="25.5" x14ac:dyDescent="0.25">
      <c r="A17" s="12">
        <f>LOOKUP(B17,Avaliação!$D$2:$E$6)</f>
        <v>0</v>
      </c>
      <c r="B17" s="32" t="s">
        <v>33</v>
      </c>
      <c r="C17" s="28" t="s">
        <v>321</v>
      </c>
      <c r="D17" s="33"/>
    </row>
    <row r="18" spans="1:47" ht="21" customHeight="1" x14ac:dyDescent="0.25">
      <c r="A18" s="12">
        <f>LOOKUP(B18,Avaliação!$D$2:$E$6)</f>
        <v>0</v>
      </c>
      <c r="B18" s="32" t="s">
        <v>33</v>
      </c>
      <c r="C18" s="17" t="s">
        <v>322</v>
      </c>
      <c r="D18" s="33"/>
    </row>
    <row r="19" spans="1:47" s="25" customFormat="1" x14ac:dyDescent="0.25">
      <c r="A19" s="12"/>
      <c r="B19" s="16"/>
      <c r="C19" s="16"/>
      <c r="D19" s="16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27.75" customHeight="1" x14ac:dyDescent="0.25">
      <c r="A20" s="12">
        <f>(INT(AVERAGE(A21:A23))) + IF(AND((INT(AVERAGE(A21:A23))) &lt; AVERAGE(A21:A23), (AVERAGE(A24) &gt; AVERAGE(A21:A23))), 1, 0)</f>
        <v>0</v>
      </c>
      <c r="B20" s="10" t="s">
        <v>29</v>
      </c>
      <c r="C20" s="11" t="s">
        <v>60</v>
      </c>
      <c r="D20" s="10" t="s">
        <v>31</v>
      </c>
      <c r="E20" s="10" t="s">
        <v>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47" ht="20.100000000000001" customHeight="1" x14ac:dyDescent="0.25">
      <c r="A21" s="12">
        <f>LOOKUP(B21,Avaliação!$D$2:$E$6)</f>
        <v>0</v>
      </c>
      <c r="B21" s="32" t="s">
        <v>33</v>
      </c>
      <c r="C21" s="28" t="s">
        <v>323</v>
      </c>
      <c r="D21" s="33"/>
    </row>
    <row r="22" spans="1:47" ht="20.100000000000001" customHeight="1" x14ac:dyDescent="0.25">
      <c r="A22" s="12">
        <f>LOOKUP(B22,Avaliação!$D$2:$E$6)</f>
        <v>0</v>
      </c>
      <c r="B22" s="32" t="s">
        <v>33</v>
      </c>
      <c r="C22" s="28" t="s">
        <v>324</v>
      </c>
      <c r="D22" s="33"/>
    </row>
    <row r="23" spans="1:47" ht="20.100000000000001" customHeight="1" x14ac:dyDescent="0.25">
      <c r="A23" s="12">
        <f>LOOKUP(B23,Avaliação!$D$2:$E$6)</f>
        <v>0</v>
      </c>
      <c r="B23" s="32" t="s">
        <v>33</v>
      </c>
      <c r="C23" s="28" t="s">
        <v>325</v>
      </c>
      <c r="D23" s="33"/>
    </row>
    <row r="24" spans="1:47" ht="25.5" x14ac:dyDescent="0.25">
      <c r="A24" s="12">
        <f>LOOKUP(B24,Avaliação!$D$2:$E$6)</f>
        <v>0</v>
      </c>
      <c r="B24" s="32" t="s">
        <v>33</v>
      </c>
      <c r="C24" s="17" t="s">
        <v>326</v>
      </c>
      <c r="D24" s="33"/>
    </row>
    <row r="26" spans="1:47" ht="27.75" customHeight="1" x14ac:dyDescent="0.25">
      <c r="A26" s="12">
        <f>(INT(AVERAGE(A27))) + IF(AND((INT(AVERAGE(A27))) &lt; AVERAGE(A27), (AVERAGE(A28) &gt; AVERAGE(A27))), 1, 0)</f>
        <v>0</v>
      </c>
      <c r="B26" s="10" t="s">
        <v>29</v>
      </c>
      <c r="C26" s="11" t="s">
        <v>71</v>
      </c>
      <c r="D26" s="10" t="s">
        <v>31</v>
      </c>
      <c r="E26" s="10" t="s">
        <v>32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47" s="25" customFormat="1" ht="38.25" x14ac:dyDescent="0.25">
      <c r="A27" s="12">
        <f>LOOKUP(B27,Avaliação!$D$2:$E$6)</f>
        <v>0</v>
      </c>
      <c r="B27" s="32" t="s">
        <v>33</v>
      </c>
      <c r="C27" s="28" t="s">
        <v>327</v>
      </c>
      <c r="D27" s="33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25.5" x14ac:dyDescent="0.25">
      <c r="A28" s="12">
        <f>LOOKUP(B28,Avaliação!$D$2:$E$6)</f>
        <v>0</v>
      </c>
      <c r="B28" s="32" t="s">
        <v>33</v>
      </c>
      <c r="C28" s="17" t="s">
        <v>328</v>
      </c>
      <c r="D28" s="33"/>
    </row>
    <row r="31" spans="1:47" ht="15" customHeight="1" x14ac:dyDescent="0.25">
      <c r="A31" s="56" t="s">
        <v>21</v>
      </c>
      <c r="B31" s="55"/>
    </row>
    <row r="32" spans="1:47" ht="15" customHeight="1" x14ac:dyDescent="0.25">
      <c r="A32" s="16">
        <v>0</v>
      </c>
      <c r="B32" s="59" t="s">
        <v>22</v>
      </c>
    </row>
    <row r="33" spans="1:47" ht="15" customHeight="1" x14ac:dyDescent="0.25">
      <c r="A33" s="16">
        <v>1</v>
      </c>
      <c r="B33" s="59" t="s">
        <v>23</v>
      </c>
    </row>
    <row r="34" spans="1:47" ht="15" customHeight="1" x14ac:dyDescent="0.25">
      <c r="A34" s="16">
        <v>2</v>
      </c>
      <c r="B34" s="59" t="s">
        <v>24</v>
      </c>
    </row>
    <row r="35" spans="1:47" ht="15" customHeight="1" x14ac:dyDescent="0.25">
      <c r="A35" s="16">
        <v>3</v>
      </c>
      <c r="B35" s="59" t="s">
        <v>25</v>
      </c>
    </row>
    <row r="36" spans="1:47" ht="15" customHeight="1" x14ac:dyDescent="0.25">
      <c r="A36" s="16">
        <v>4</v>
      </c>
      <c r="B36" s="59" t="s">
        <v>26</v>
      </c>
    </row>
    <row r="37" spans="1:47" s="25" customFormat="1" ht="16.5" customHeight="1" x14ac:dyDescent="0.25">
      <c r="A37" s="12"/>
      <c r="B37" s="16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15" customHeight="1" x14ac:dyDescent="0.25">
      <c r="A38" s="70" t="s">
        <v>74</v>
      </c>
      <c r="B38" s="16" t="s">
        <v>75</v>
      </c>
    </row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</sheetData>
  <sheetProtection selectLockedCells="1"/>
  <conditionalFormatting sqref="A2:A30 A37 A39:A1048576">
    <cfRule type="cellIs" dxfId="689" priority="26" operator="equal">
      <formula>0</formula>
    </cfRule>
    <cfRule type="cellIs" dxfId="688" priority="27" operator="equal">
      <formula>1</formula>
    </cfRule>
    <cfRule type="cellIs" dxfId="687" priority="28" operator="equal">
      <formula>2</formula>
    </cfRule>
    <cfRule type="cellIs" dxfId="686" priority="29" operator="equal">
      <formula>3</formula>
    </cfRule>
    <cfRule type="cellIs" dxfId="685" priority="30" operator="equal">
      <formula>4</formula>
    </cfRule>
  </conditionalFormatting>
  <conditionalFormatting sqref="F1:W1 F3:W8 F10:W14 F16:W19 F21:W25 F27:W1048576">
    <cfRule type="cellIs" dxfId="684" priority="21" operator="equal">
      <formula>0</formula>
    </cfRule>
    <cfRule type="cellIs" dxfId="683" priority="22" operator="equal">
      <formula>1</formula>
    </cfRule>
    <cfRule type="cellIs" dxfId="682" priority="23" operator="equal">
      <formula>2</formula>
    </cfRule>
    <cfRule type="cellIs" dxfId="681" priority="24" operator="equal">
      <formula>3</formula>
    </cfRule>
    <cfRule type="cellIs" dxfId="680" priority="25" operator="equal">
      <formula>4</formula>
    </cfRule>
  </conditionalFormatting>
  <conditionalFormatting sqref="F26:W26 F20:W20 F15:W15 F9:W9 F2:W2">
    <cfRule type="cellIs" dxfId="679" priority="16" operator="equal">
      <formula>0</formula>
    </cfRule>
    <cfRule type="cellIs" dxfId="678" priority="17" operator="equal">
      <formula>1</formula>
    </cfRule>
    <cfRule type="cellIs" dxfId="677" priority="18" operator="equal">
      <formula>2</formula>
    </cfRule>
    <cfRule type="cellIs" dxfId="676" priority="19" operator="equal">
      <formula>3</formula>
    </cfRule>
    <cfRule type="cellIs" dxfId="675" priority="20" operator="equal">
      <formula>4</formula>
    </cfRule>
  </conditionalFormatting>
  <conditionalFormatting sqref="A32:A36">
    <cfRule type="cellIs" dxfId="674" priority="6" operator="equal">
      <formula>0</formula>
    </cfRule>
    <cfRule type="cellIs" dxfId="673" priority="7" operator="equal">
      <formula>1</formula>
    </cfRule>
    <cfRule type="cellIs" dxfId="672" priority="8" operator="equal">
      <formula>2</formula>
    </cfRule>
    <cfRule type="cellIs" dxfId="671" priority="9" operator="equal">
      <formula>3</formula>
    </cfRule>
    <cfRule type="cellIs" dxfId="670" priority="10" operator="equal">
      <formula>4</formula>
    </cfRule>
  </conditionalFormatting>
  <conditionalFormatting sqref="A38">
    <cfRule type="cellIs" dxfId="669" priority="1" operator="equal">
      <formula>0</formula>
    </cfRule>
    <cfRule type="cellIs" dxfId="668" priority="2" operator="equal">
      <formula>1</formula>
    </cfRule>
    <cfRule type="cellIs" dxfId="667" priority="3" operator="equal">
      <formula>2</formula>
    </cfRule>
    <cfRule type="cellIs" dxfId="666" priority="4" operator="equal">
      <formula>3</formula>
    </cfRule>
    <cfRule type="cellIs" dxfId="66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B3:B7 B10:B13 B16:B18 B21:B24 B27:B28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990"/>
  <sheetViews>
    <sheetView zoomScale="90" zoomScaleNormal="90" workbookViewId="0">
      <pane ySplit="1" topLeftCell="A31" activePane="bottomLeft" state="frozen"/>
      <selection activeCell="B36" sqref="B36"/>
      <selection pane="bottomLeft" activeCell="C24" sqref="C24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12" customFormat="1" ht="29.25" customHeight="1" x14ac:dyDescent="0.25">
      <c r="A1" s="20" t="s">
        <v>329</v>
      </c>
      <c r="B1" s="20" t="s">
        <v>330</v>
      </c>
      <c r="D1" s="16"/>
    </row>
    <row r="2" spans="1:47" s="25" customFormat="1" ht="27.75" customHeight="1" x14ac:dyDescent="0.25">
      <c r="A2" s="12">
        <f>(INT(AVERAGE(A3))) + IF(AND((INT(AVERAGE(A3))) &lt; AVERAGE(A3), (AVERAGE(A4:A6)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25.5" x14ac:dyDescent="0.25">
      <c r="A3" s="12">
        <f>LOOKUP(B3,Avaliação!$D$2:$E$6)</f>
        <v>0</v>
      </c>
      <c r="B3" s="32" t="s">
        <v>33</v>
      </c>
      <c r="C3" s="28" t="s">
        <v>331</v>
      </c>
      <c r="D3" s="33"/>
    </row>
    <row r="4" spans="1:47" ht="21.95" customHeight="1" x14ac:dyDescent="0.25">
      <c r="A4" s="12">
        <f>LOOKUP(B4,Avaliação!$D$2:$E$6)</f>
        <v>0</v>
      </c>
      <c r="B4" s="32" t="s">
        <v>33</v>
      </c>
      <c r="C4" s="17" t="s">
        <v>332</v>
      </c>
      <c r="D4" s="34"/>
      <c r="E4" s="29" t="s">
        <v>333</v>
      </c>
      <c r="F4" s="12">
        <f>'D4'!A4</f>
        <v>0</v>
      </c>
      <c r="G4" s="12">
        <f>'R2'!A4</f>
        <v>0</v>
      </c>
    </row>
    <row r="5" spans="1:47" ht="21.95" customHeight="1" x14ac:dyDescent="0.25">
      <c r="A5" s="12">
        <f>LOOKUP(B5,Avaliação!$D$2:$E$6)</f>
        <v>0</v>
      </c>
      <c r="B5" s="32" t="s">
        <v>33</v>
      </c>
      <c r="C5" s="17" t="s">
        <v>334</v>
      </c>
      <c r="D5" s="34"/>
      <c r="E5" s="29" t="s">
        <v>335</v>
      </c>
      <c r="F5" s="12">
        <f>'D4'!A5</f>
        <v>0</v>
      </c>
    </row>
    <row r="6" spans="1:47" ht="21.95" customHeight="1" x14ac:dyDescent="0.25">
      <c r="A6" s="12">
        <f>LOOKUP(B6,Avaliação!$D$2:$E$6)</f>
        <v>0</v>
      </c>
      <c r="B6" s="32" t="s">
        <v>33</v>
      </c>
      <c r="C6" s="17" t="s">
        <v>336</v>
      </c>
      <c r="D6" s="33"/>
    </row>
    <row r="8" spans="1:47" ht="27.75" customHeight="1" x14ac:dyDescent="0.25">
      <c r="A8" s="12">
        <f>(INT(AVERAGE(A9:A11))) + IF(AND((INT(AVERAGE(A9:A11))) &lt; AVERAGE(A9:A11), (AVERAGE(A12:A15) &gt; AVERAGE(A9:A11))), 1, 0)</f>
        <v>0</v>
      </c>
      <c r="B8" s="10" t="s">
        <v>29</v>
      </c>
      <c r="C8" s="11" t="s">
        <v>40</v>
      </c>
      <c r="D8" s="10" t="s">
        <v>31</v>
      </c>
      <c r="E8" s="10" t="s">
        <v>32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47" s="25" customFormat="1" ht="25.5" x14ac:dyDescent="0.25">
      <c r="A9" s="12">
        <f>LOOKUP(B9,Avaliação!$D$2:$E$6)</f>
        <v>0</v>
      </c>
      <c r="B9" s="32" t="s">
        <v>33</v>
      </c>
      <c r="C9" s="28" t="s">
        <v>337</v>
      </c>
      <c r="D9" s="34"/>
      <c r="E9" s="29" t="s">
        <v>338</v>
      </c>
      <c r="F9" s="12">
        <f>'D4'!A9</f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38.25" x14ac:dyDescent="0.25">
      <c r="A10" s="12">
        <f>LOOKUP(B10,Avaliação!$D$2:$E$6)</f>
        <v>0</v>
      </c>
      <c r="B10" s="32" t="s">
        <v>33</v>
      </c>
      <c r="C10" s="28" t="s">
        <v>339</v>
      </c>
      <c r="D10" s="33"/>
    </row>
    <row r="11" spans="1:47" ht="38.25" x14ac:dyDescent="0.25">
      <c r="A11" s="12">
        <f>LOOKUP(B11,Avaliação!$D$2:$E$6)</f>
        <v>0</v>
      </c>
      <c r="B11" s="32" t="s">
        <v>33</v>
      </c>
      <c r="C11" s="28" t="s">
        <v>340</v>
      </c>
      <c r="D11" s="33"/>
    </row>
    <row r="12" spans="1:47" ht="25.5" x14ac:dyDescent="0.25">
      <c r="A12" s="12">
        <f>LOOKUP(B12,Avaliação!$D$2:$E$6)</f>
        <v>0</v>
      </c>
      <c r="B12" s="32" t="s">
        <v>33</v>
      </c>
      <c r="C12" s="17" t="s">
        <v>341</v>
      </c>
      <c r="D12" s="33"/>
    </row>
    <row r="13" spans="1:47" ht="21.95" customHeight="1" x14ac:dyDescent="0.25">
      <c r="A13" s="12">
        <f>LOOKUP(B13,Avaliação!$D$2:$E$6)</f>
        <v>0</v>
      </c>
      <c r="B13" s="32" t="s">
        <v>33</v>
      </c>
      <c r="C13" s="17" t="s">
        <v>342</v>
      </c>
      <c r="D13" s="33"/>
    </row>
    <row r="14" spans="1:47" x14ac:dyDescent="0.25">
      <c r="A14" s="12">
        <f>LOOKUP(B14,Avaliação!$D$2:$E$6)</f>
        <v>0</v>
      </c>
      <c r="B14" s="32" t="s">
        <v>33</v>
      </c>
      <c r="C14" s="17" t="s">
        <v>343</v>
      </c>
      <c r="D14" s="33"/>
    </row>
    <row r="15" spans="1:47" ht="38.25" x14ac:dyDescent="0.25">
      <c r="A15" s="12">
        <f>LOOKUP(B15,Avaliação!$D$2:$E$6)</f>
        <v>0</v>
      </c>
      <c r="B15" s="32" t="s">
        <v>33</v>
      </c>
      <c r="C15" s="17" t="s">
        <v>344</v>
      </c>
      <c r="D15" s="33"/>
    </row>
    <row r="17" spans="1:47" ht="27" customHeight="1" x14ac:dyDescent="0.25">
      <c r="A17" s="12">
        <f>(INT(AVERAGE(A18:A20))) + IF(AND((INT(AVERAGE(A18:A20))) &lt; AVERAGE(A18:A20), (AVERAGE(A21:A22) &gt; AVERAGE(A18:A20))), 1, 0)</f>
        <v>0</v>
      </c>
      <c r="B17" s="10" t="s">
        <v>29</v>
      </c>
      <c r="C17" s="11" t="s">
        <v>52</v>
      </c>
      <c r="D17" s="10" t="s">
        <v>31</v>
      </c>
      <c r="E17" s="10" t="s">
        <v>32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47" ht="25.5" x14ac:dyDescent="0.25">
      <c r="A18" s="12">
        <f>LOOKUP(B18,Avaliação!$D$2:$E$6)</f>
        <v>0</v>
      </c>
      <c r="B18" s="32" t="s">
        <v>33</v>
      </c>
      <c r="C18" s="28" t="s">
        <v>345</v>
      </c>
      <c r="D18" s="33"/>
    </row>
    <row r="19" spans="1:47" s="25" customFormat="1" ht="38.25" x14ac:dyDescent="0.25">
      <c r="A19" s="12">
        <f>LOOKUP(B19,Avaliação!$D$2:$E$6)</f>
        <v>0</v>
      </c>
      <c r="B19" s="32" t="s">
        <v>33</v>
      </c>
      <c r="C19" s="28" t="s">
        <v>346</v>
      </c>
      <c r="D19" s="33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25.5" x14ac:dyDescent="0.25">
      <c r="A20" s="12">
        <f>LOOKUP(B20,Avaliação!$D$2:$E$6)</f>
        <v>0</v>
      </c>
      <c r="B20" s="32" t="s">
        <v>33</v>
      </c>
      <c r="C20" s="28" t="s">
        <v>347</v>
      </c>
      <c r="D20" s="33"/>
    </row>
    <row r="21" spans="1:47" ht="25.5" x14ac:dyDescent="0.25">
      <c r="A21" s="12">
        <f>LOOKUP(B21,Avaliação!$D$2:$E$6)</f>
        <v>0</v>
      </c>
      <c r="B21" s="32" t="s">
        <v>33</v>
      </c>
      <c r="C21" s="17" t="s">
        <v>348</v>
      </c>
      <c r="D21" s="33"/>
    </row>
    <row r="22" spans="1:47" ht="38.25" x14ac:dyDescent="0.25">
      <c r="A22" s="12">
        <f>LOOKUP(B22,Avaliação!$D$2:$E$6)</f>
        <v>0</v>
      </c>
      <c r="B22" s="32" t="s">
        <v>33</v>
      </c>
      <c r="C22" s="17" t="s">
        <v>349</v>
      </c>
      <c r="D22" s="33"/>
    </row>
    <row r="24" spans="1:47" ht="27.75" customHeight="1" x14ac:dyDescent="0.25">
      <c r="A24" s="12">
        <f>(INT(AVERAGE(A25:A27))) + IF(AND((INT(AVERAGE(A25:A27))) &lt; AVERAGE(A25:A27), (AVERAGE(A28:A29) &gt; AVERAGE(A25:A27))), 1, 0)</f>
        <v>0</v>
      </c>
      <c r="B24" s="10" t="s">
        <v>29</v>
      </c>
      <c r="C24" s="11" t="s">
        <v>60</v>
      </c>
      <c r="D24" s="10" t="s">
        <v>31</v>
      </c>
      <c r="E24" s="10" t="s">
        <v>32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47" ht="25.5" x14ac:dyDescent="0.25">
      <c r="A25" s="12">
        <f>LOOKUP(B25,Avaliação!$D$2:$E$6)</f>
        <v>0</v>
      </c>
      <c r="B25" s="32" t="s">
        <v>33</v>
      </c>
      <c r="C25" s="28" t="s">
        <v>350</v>
      </c>
      <c r="D25" s="33"/>
    </row>
    <row r="26" spans="1:47" ht="25.5" x14ac:dyDescent="0.25">
      <c r="A26" s="12">
        <f>LOOKUP(B26,Avaliação!$D$2:$E$6)</f>
        <v>0</v>
      </c>
      <c r="B26" s="32" t="s">
        <v>33</v>
      </c>
      <c r="C26" s="28" t="s">
        <v>351</v>
      </c>
      <c r="D26" s="33"/>
    </row>
    <row r="27" spans="1:47" s="25" customFormat="1" ht="25.5" x14ac:dyDescent="0.25">
      <c r="A27" s="12">
        <f>LOOKUP(B27,Avaliação!$D$2:$E$6)</f>
        <v>0</v>
      </c>
      <c r="B27" s="32" t="s">
        <v>33</v>
      </c>
      <c r="C27" s="28" t="s">
        <v>352</v>
      </c>
      <c r="D27" s="33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25.5" x14ac:dyDescent="0.25">
      <c r="A28" s="12">
        <f>LOOKUP(B28,Avaliação!$D$2:$E$6)</f>
        <v>0</v>
      </c>
      <c r="B28" s="32" t="s">
        <v>33</v>
      </c>
      <c r="C28" s="17" t="s">
        <v>353</v>
      </c>
      <c r="D28" s="33"/>
    </row>
    <row r="29" spans="1:47" ht="25.5" x14ac:dyDescent="0.25">
      <c r="A29" s="12">
        <f>LOOKUP(B29,Avaliação!$D$2:$E$6)</f>
        <v>0</v>
      </c>
      <c r="B29" s="32" t="s">
        <v>33</v>
      </c>
      <c r="C29" s="17" t="s">
        <v>354</v>
      </c>
      <c r="D29" s="33"/>
    </row>
    <row r="31" spans="1:47" ht="27.75" customHeight="1" x14ac:dyDescent="0.25">
      <c r="A31" s="12">
        <f>(INT(AVERAGE(A32:A33))) + IF(AND((INT(AVERAGE(A32:A33))) &lt; AVERAGE(A32:A33), (AVERAGE(A34) &gt; AVERAGE(A32:A33))), 1, 0)</f>
        <v>0</v>
      </c>
      <c r="B31" s="10" t="s">
        <v>29</v>
      </c>
      <c r="C31" s="11" t="s">
        <v>71</v>
      </c>
      <c r="D31" s="10" t="s">
        <v>31</v>
      </c>
      <c r="E31" s="10" t="s">
        <v>32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47" ht="25.5" x14ac:dyDescent="0.25">
      <c r="A32" s="12">
        <f>LOOKUP(B32,Avaliação!$D$2:$E$6)</f>
        <v>0</v>
      </c>
      <c r="B32" s="32" t="s">
        <v>33</v>
      </c>
      <c r="C32" s="28" t="s">
        <v>355</v>
      </c>
      <c r="D32" s="33"/>
    </row>
    <row r="33" spans="1:47" ht="25.5" x14ac:dyDescent="0.25">
      <c r="A33" s="12">
        <f>LOOKUP(B33,Avaliação!$D$2:$E$6)</f>
        <v>0</v>
      </c>
      <c r="B33" s="32" t="s">
        <v>33</v>
      </c>
      <c r="C33" s="28" t="s">
        <v>356</v>
      </c>
      <c r="D33" s="33"/>
    </row>
    <row r="34" spans="1:47" ht="25.5" x14ac:dyDescent="0.25">
      <c r="A34" s="12">
        <f>LOOKUP(B34,Avaliação!$D$2:$E$6)</f>
        <v>0</v>
      </c>
      <c r="B34" s="32" t="s">
        <v>33</v>
      </c>
      <c r="C34" s="17" t="s">
        <v>357</v>
      </c>
      <c r="D34" s="33"/>
    </row>
    <row r="37" spans="1:47" s="25" customFormat="1" ht="17.25" customHeight="1" x14ac:dyDescent="0.25">
      <c r="A37" s="56" t="s">
        <v>21</v>
      </c>
      <c r="B37" s="55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15" customHeight="1" x14ac:dyDescent="0.25">
      <c r="A38" s="16">
        <v>0</v>
      </c>
      <c r="B38" s="59" t="s">
        <v>22</v>
      </c>
    </row>
    <row r="39" spans="1:47" ht="15" customHeight="1" x14ac:dyDescent="0.25">
      <c r="A39" s="16">
        <v>1</v>
      </c>
      <c r="B39" s="59" t="s">
        <v>23</v>
      </c>
    </row>
    <row r="40" spans="1:47" ht="15" customHeight="1" x14ac:dyDescent="0.25">
      <c r="A40" s="16">
        <v>2</v>
      </c>
      <c r="B40" s="59" t="s">
        <v>24</v>
      </c>
    </row>
    <row r="41" spans="1:47" ht="15" customHeight="1" x14ac:dyDescent="0.25">
      <c r="A41" s="16">
        <v>3</v>
      </c>
      <c r="B41" s="59" t="s">
        <v>25</v>
      </c>
    </row>
    <row r="42" spans="1:47" ht="15" customHeight="1" x14ac:dyDescent="0.25">
      <c r="A42" s="16">
        <v>4</v>
      </c>
      <c r="B42" s="59" t="s">
        <v>26</v>
      </c>
    </row>
    <row r="44" spans="1:47" ht="15" customHeight="1" x14ac:dyDescent="0.25">
      <c r="A44" s="70" t="s">
        <v>74</v>
      </c>
      <c r="B44" s="16" t="s">
        <v>75</v>
      </c>
    </row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sheetProtection selectLockedCells="1"/>
  <conditionalFormatting sqref="A2:A36 C1:E1 X1:XFD1 A43 A45:A1048576">
    <cfRule type="cellIs" dxfId="664" priority="26" operator="equal">
      <formula>0</formula>
    </cfRule>
    <cfRule type="cellIs" dxfId="663" priority="27" operator="equal">
      <formula>1</formula>
    </cfRule>
    <cfRule type="cellIs" dxfId="662" priority="28" operator="equal">
      <formula>2</formula>
    </cfRule>
    <cfRule type="cellIs" dxfId="661" priority="29" operator="equal">
      <formula>3</formula>
    </cfRule>
    <cfRule type="cellIs" dxfId="660" priority="30" operator="equal">
      <formula>4</formula>
    </cfRule>
  </conditionalFormatting>
  <conditionalFormatting sqref="F1:W1 F3:W7 F9:W16 F18:W23 F25:W30 F32:W1048576">
    <cfRule type="cellIs" dxfId="659" priority="21" operator="equal">
      <formula>0</formula>
    </cfRule>
    <cfRule type="cellIs" dxfId="658" priority="22" operator="equal">
      <formula>1</formula>
    </cfRule>
    <cfRule type="cellIs" dxfId="657" priority="23" operator="equal">
      <formula>2</formula>
    </cfRule>
    <cfRule type="cellIs" dxfId="656" priority="24" operator="equal">
      <formula>3</formula>
    </cfRule>
    <cfRule type="cellIs" dxfId="655" priority="25" operator="equal">
      <formula>4</formula>
    </cfRule>
  </conditionalFormatting>
  <conditionalFormatting sqref="F31:W31 F24:W24 F17:W17 F8:W8 F2:W2">
    <cfRule type="cellIs" dxfId="654" priority="16" operator="equal">
      <formula>0</formula>
    </cfRule>
    <cfRule type="cellIs" dxfId="653" priority="17" operator="equal">
      <formula>1</formula>
    </cfRule>
    <cfRule type="cellIs" dxfId="652" priority="18" operator="equal">
      <formula>2</formula>
    </cfRule>
    <cfRule type="cellIs" dxfId="651" priority="19" operator="equal">
      <formula>3</formula>
    </cfRule>
    <cfRule type="cellIs" dxfId="650" priority="20" operator="equal">
      <formula>4</formula>
    </cfRule>
  </conditionalFormatting>
  <conditionalFormatting sqref="A38:A42">
    <cfRule type="cellIs" dxfId="649" priority="6" operator="equal">
      <formula>0</formula>
    </cfRule>
    <cfRule type="cellIs" dxfId="648" priority="7" operator="equal">
      <formula>1</formula>
    </cfRule>
    <cfRule type="cellIs" dxfId="647" priority="8" operator="equal">
      <formula>2</formula>
    </cfRule>
    <cfRule type="cellIs" dxfId="646" priority="9" operator="equal">
      <formula>3</formula>
    </cfRule>
    <cfRule type="cellIs" dxfId="645" priority="10" operator="equal">
      <formula>4</formula>
    </cfRule>
  </conditionalFormatting>
  <conditionalFormatting sqref="A44">
    <cfRule type="cellIs" dxfId="644" priority="1" operator="equal">
      <formula>0</formula>
    </cfRule>
    <cfRule type="cellIs" dxfId="643" priority="2" operator="equal">
      <formula>1</formula>
    </cfRule>
    <cfRule type="cellIs" dxfId="642" priority="3" operator="equal">
      <formula>2</formula>
    </cfRule>
    <cfRule type="cellIs" dxfId="641" priority="4" operator="equal">
      <formula>3</formula>
    </cfRule>
    <cfRule type="cellIs" dxfId="64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B3:B6 B9:B15 B18:B22 B25:B29 B32:B34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U990"/>
  <sheetViews>
    <sheetView zoomScale="90" zoomScaleNormal="90" workbookViewId="0">
      <pane ySplit="1" topLeftCell="A27" activePane="bottomLeft" state="frozen"/>
      <selection activeCell="B36" sqref="B36"/>
      <selection pane="bottomLeft" activeCell="C30" sqref="C30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20" t="s">
        <v>358</v>
      </c>
      <c r="B1" s="20" t="s">
        <v>359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7.75" customHeight="1" x14ac:dyDescent="0.25">
      <c r="A2" s="12">
        <f>(INT(AVERAGE(A3))) + IF(AND((INT(AVERAGE(A3))) &lt; AVERAGE(A3), (AVERAGE(A3)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25.5" x14ac:dyDescent="0.25">
      <c r="A3" s="12">
        <f>LOOKUP(B3,Avaliação!$D$2:$E$6)</f>
        <v>0</v>
      </c>
      <c r="B3" s="32" t="s">
        <v>33</v>
      </c>
      <c r="C3" s="28" t="s">
        <v>360</v>
      </c>
      <c r="D3" s="33"/>
    </row>
    <row r="5" spans="1:47" ht="25.5" customHeight="1" x14ac:dyDescent="0.25">
      <c r="A5" s="12">
        <f>(INT(AVERAGE(A6:A7))) + IF(AND((INT(AVERAGE(A6:A7))) &lt; AVERAGE(A6:A7), (AVERAGE(A8:A9) &gt; AVERAGE(A6:A7))), 1, 0)</f>
        <v>0</v>
      </c>
      <c r="B5" s="10" t="s">
        <v>29</v>
      </c>
      <c r="C5" s="11" t="s">
        <v>40</v>
      </c>
      <c r="D5" s="10" t="s">
        <v>31</v>
      </c>
      <c r="E5" s="10" t="s">
        <v>32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47" ht="25.5" x14ac:dyDescent="0.25">
      <c r="A6" s="12">
        <f>LOOKUP(B6,Avaliação!$D$2:$E$6)</f>
        <v>0</v>
      </c>
      <c r="B6" s="32" t="s">
        <v>33</v>
      </c>
      <c r="C6" s="28" t="s">
        <v>361</v>
      </c>
      <c r="D6" s="34"/>
      <c r="E6" s="26" t="s">
        <v>362</v>
      </c>
      <c r="F6" s="12">
        <f>'D2'!A7</f>
        <v>0</v>
      </c>
      <c r="G6" s="12">
        <f>'S5'!A12</f>
        <v>0</v>
      </c>
    </row>
    <row r="7" spans="1:47" ht="25.5" x14ac:dyDescent="0.25">
      <c r="A7" s="12">
        <f>LOOKUP(B7,Avaliação!$D$2:$E$6)</f>
        <v>0</v>
      </c>
      <c r="B7" s="32" t="s">
        <v>33</v>
      </c>
      <c r="C7" s="28" t="s">
        <v>363</v>
      </c>
      <c r="D7" s="34"/>
      <c r="E7" s="26" t="s">
        <v>364</v>
      </c>
      <c r="F7" s="12">
        <f>'S5'!A10</f>
        <v>0</v>
      </c>
      <c r="G7" s="12">
        <f>'Q2'!A10</f>
        <v>0</v>
      </c>
      <c r="H7" s="12">
        <f>'O9'!A10</f>
        <v>0</v>
      </c>
    </row>
    <row r="8" spans="1:47" ht="31.5" customHeight="1" x14ac:dyDescent="0.25">
      <c r="A8" s="12">
        <f>LOOKUP(B8,Avaliação!$D$2:$E$6)</f>
        <v>0</v>
      </c>
      <c r="B8" s="32" t="s">
        <v>33</v>
      </c>
      <c r="C8" s="17" t="s">
        <v>365</v>
      </c>
      <c r="D8" s="34"/>
      <c r="E8" s="26" t="s">
        <v>362</v>
      </c>
      <c r="F8" s="12">
        <f>'D2'!A9</f>
        <v>0</v>
      </c>
      <c r="G8" s="12">
        <f>'S5'!A14</f>
        <v>0</v>
      </c>
    </row>
    <row r="9" spans="1:47" s="25" customFormat="1" ht="25.5" x14ac:dyDescent="0.25">
      <c r="A9" s="12">
        <f>LOOKUP(B9,Avaliação!$D$2:$E$6)</f>
        <v>0</v>
      </c>
      <c r="B9" s="32" t="s">
        <v>33</v>
      </c>
      <c r="C9" s="17" t="s">
        <v>366</v>
      </c>
      <c r="D9" s="34"/>
      <c r="E9" s="26" t="s">
        <v>362</v>
      </c>
      <c r="F9" s="12">
        <f>'D2'!A8</f>
        <v>0</v>
      </c>
      <c r="G9" s="12">
        <f>'S5'!A16</f>
        <v>0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1" spans="1:47" ht="27.75" customHeight="1" x14ac:dyDescent="0.25">
      <c r="A11" s="12">
        <f>(INT(AVERAGE(A12:A14))) + IF(AND((INT(AVERAGE(A12:A14))) &lt; AVERAGE(A12:A14), (AVERAGE(A15:A20) &gt; AVERAGE(A12:A14))), 1, 0)</f>
        <v>0</v>
      </c>
      <c r="B11" s="10" t="s">
        <v>29</v>
      </c>
      <c r="C11" s="11" t="s">
        <v>52</v>
      </c>
      <c r="D11" s="10" t="s">
        <v>31</v>
      </c>
      <c r="E11" s="10" t="s">
        <v>32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47" ht="38.25" x14ac:dyDescent="0.25">
      <c r="A12" s="12">
        <f>LOOKUP(B12,Avaliação!$D$2:$E$6)</f>
        <v>0</v>
      </c>
      <c r="B12" s="32" t="s">
        <v>33</v>
      </c>
      <c r="C12" s="28" t="s">
        <v>367</v>
      </c>
      <c r="D12" s="33"/>
    </row>
    <row r="13" spans="1:47" ht="35.25" customHeight="1" x14ac:dyDescent="0.25">
      <c r="A13" s="12">
        <f>LOOKUP(B13,Avaliação!$D$2:$E$6)</f>
        <v>0</v>
      </c>
      <c r="B13" s="32" t="s">
        <v>33</v>
      </c>
      <c r="C13" s="28" t="s">
        <v>368</v>
      </c>
      <c r="D13" s="53"/>
      <c r="E13" s="26" t="s">
        <v>369</v>
      </c>
      <c r="F13" s="12">
        <f>'D2'!A14</f>
        <v>0</v>
      </c>
      <c r="G13" s="12">
        <f>'S5'!A21</f>
        <v>0</v>
      </c>
    </row>
    <row r="14" spans="1:47" ht="39" customHeight="1" x14ac:dyDescent="0.25">
      <c r="A14" s="12">
        <f>LOOKUP(B14,Avaliação!$D$2:$E$6)</f>
        <v>0</v>
      </c>
      <c r="B14" s="32" t="s">
        <v>33</v>
      </c>
      <c r="C14" s="28" t="s">
        <v>370</v>
      </c>
      <c r="D14" s="53"/>
      <c r="E14" s="26" t="s">
        <v>371</v>
      </c>
      <c r="F14" s="12">
        <f>'D2'!A15</f>
        <v>0</v>
      </c>
      <c r="G14" s="12">
        <f>'D3'!A19</f>
        <v>0</v>
      </c>
      <c r="H14" s="12">
        <f>'D6'!A16</f>
        <v>0</v>
      </c>
      <c r="I14" s="12">
        <f>'S5'!A22</f>
        <v>0</v>
      </c>
    </row>
    <row r="15" spans="1:47" ht="38.25" x14ac:dyDescent="0.25">
      <c r="A15" s="12">
        <f>LOOKUP(B15,Avaliação!$D$2:$E$6)</f>
        <v>0</v>
      </c>
      <c r="B15" s="32" t="s">
        <v>33</v>
      </c>
      <c r="C15" s="17" t="s">
        <v>372</v>
      </c>
      <c r="D15" s="53"/>
      <c r="E15" s="26" t="s">
        <v>369</v>
      </c>
      <c r="F15" s="12">
        <f>'D2'!A13</f>
        <v>0</v>
      </c>
      <c r="G15" s="12">
        <f>'S5'!A21</f>
        <v>0</v>
      </c>
    </row>
    <row r="16" spans="1:47" ht="25.5" x14ac:dyDescent="0.25">
      <c r="A16" s="12">
        <f>LOOKUP(B16,Avaliação!$D$2:$E$6)</f>
        <v>0</v>
      </c>
      <c r="B16" s="32" t="s">
        <v>33</v>
      </c>
      <c r="C16" s="17" t="s">
        <v>373</v>
      </c>
      <c r="D16" s="53"/>
      <c r="E16" s="26" t="s">
        <v>374</v>
      </c>
      <c r="F16" s="12">
        <f>'D2'!A17</f>
        <v>0</v>
      </c>
    </row>
    <row r="17" spans="1:47" ht="25.5" x14ac:dyDescent="0.25">
      <c r="A17" s="12">
        <f>LOOKUP(B17,Avaliação!$D$2:$E$6)</f>
        <v>0</v>
      </c>
      <c r="B17" s="32" t="s">
        <v>33</v>
      </c>
      <c r="C17" s="17" t="s">
        <v>375</v>
      </c>
      <c r="D17" s="53"/>
      <c r="E17" s="26" t="s">
        <v>369</v>
      </c>
      <c r="F17" s="12">
        <f>'D2'!A18</f>
        <v>0</v>
      </c>
      <c r="G17" s="12">
        <f>'S5'!A20</f>
        <v>0</v>
      </c>
    </row>
    <row r="18" spans="1:47" ht="25.5" x14ac:dyDescent="0.25">
      <c r="A18" s="12">
        <f>LOOKUP(B18,Avaliação!$D$2:$E$6)</f>
        <v>0</v>
      </c>
      <c r="B18" s="32" t="s">
        <v>33</v>
      </c>
      <c r="C18" s="17" t="s">
        <v>376</v>
      </c>
      <c r="D18" s="52"/>
      <c r="E18" s="26"/>
    </row>
    <row r="19" spans="1:47" s="25" customFormat="1" ht="51" x14ac:dyDescent="0.25">
      <c r="A19" s="12">
        <f>LOOKUP(B19,Avaliação!$D$2:$E$6)</f>
        <v>0</v>
      </c>
      <c r="B19" s="32" t="s">
        <v>33</v>
      </c>
      <c r="C19" s="17" t="s">
        <v>231</v>
      </c>
      <c r="D19" s="53"/>
      <c r="E19" s="26" t="s">
        <v>377</v>
      </c>
      <c r="F19" s="12">
        <f>'A6'!A25</f>
        <v>0</v>
      </c>
      <c r="G19" s="12">
        <f>'A7'!A19</f>
        <v>0</v>
      </c>
      <c r="H19" s="12">
        <f>'D2'!A19</f>
        <v>0</v>
      </c>
      <c r="I19" s="12">
        <f>'D3'!A22</f>
        <v>0</v>
      </c>
      <c r="J19" s="12">
        <f>'D7'!A27</f>
        <v>0</v>
      </c>
      <c r="K19" s="12">
        <f>'S5'!A24</f>
        <v>0</v>
      </c>
      <c r="L19" s="12">
        <f>'S6'!A18</f>
        <v>0</v>
      </c>
      <c r="M19" s="12">
        <f>'O1'!A14</f>
        <v>0</v>
      </c>
      <c r="N19" s="12">
        <f>'O3'!A20</f>
        <v>0</v>
      </c>
      <c r="O19" s="12">
        <f>'O4'!A22</f>
        <v>0</v>
      </c>
      <c r="P19" s="12">
        <f>'O5'!A16</f>
        <v>0</v>
      </c>
      <c r="Q19" s="12">
        <f>'O9'!A22</f>
        <v>0</v>
      </c>
      <c r="R19" s="12">
        <f>'R2'!A18</f>
        <v>0</v>
      </c>
      <c r="S19" s="12">
        <f>'R4'!A18</f>
        <v>0</v>
      </c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25.5" x14ac:dyDescent="0.25">
      <c r="A20" s="12">
        <f>LOOKUP(B20,Avaliação!$D$2:$E$6)</f>
        <v>0</v>
      </c>
      <c r="B20" s="32" t="s">
        <v>33</v>
      </c>
      <c r="C20" s="17" t="s">
        <v>378</v>
      </c>
      <c r="D20" s="53"/>
      <c r="E20" s="26" t="s">
        <v>379</v>
      </c>
      <c r="F20" s="12">
        <f>'D2'!A20</f>
        <v>0</v>
      </c>
      <c r="G20" s="12">
        <f>'S5'!A25</f>
        <v>0</v>
      </c>
      <c r="H20" s="12">
        <f>'S6'!A19</f>
        <v>0</v>
      </c>
    </row>
    <row r="22" spans="1:47" ht="27.75" customHeight="1" x14ac:dyDescent="0.25">
      <c r="A22" s="12">
        <f>(INT(AVERAGE(A23:A25))) + IF(AND((INT(AVERAGE(A23:A25))) &lt; AVERAGE(A23:A25), (AVERAGE(A26:A30) &gt; AVERAGE(A23:A25))), 1, 0)</f>
        <v>0</v>
      </c>
      <c r="B22" s="10" t="s">
        <v>29</v>
      </c>
      <c r="C22" s="11" t="s">
        <v>60</v>
      </c>
      <c r="D22" s="10" t="s">
        <v>31</v>
      </c>
      <c r="E22" s="10" t="s">
        <v>32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47" ht="38.25" x14ac:dyDescent="0.25">
      <c r="A23" s="12">
        <f>LOOKUP(B23,Avaliação!$D$2:$E$6)</f>
        <v>0</v>
      </c>
      <c r="B23" s="32" t="s">
        <v>33</v>
      </c>
      <c r="C23" s="28" t="s">
        <v>380</v>
      </c>
      <c r="D23" s="33"/>
      <c r="E23" s="26"/>
    </row>
    <row r="24" spans="1:47" ht="63.75" x14ac:dyDescent="0.25">
      <c r="A24" s="12">
        <f>LOOKUP(B24,Avaliação!$D$2:$E$6)</f>
        <v>0</v>
      </c>
      <c r="B24" s="32" t="s">
        <v>33</v>
      </c>
      <c r="C24" s="28" t="s">
        <v>65</v>
      </c>
      <c r="D24" s="53"/>
      <c r="E24" s="26" t="s">
        <v>381</v>
      </c>
      <c r="F24" s="12">
        <f>'A1'!A32</f>
        <v>0</v>
      </c>
      <c r="G24" s="12">
        <f>'A7'!A26</f>
        <v>0</v>
      </c>
      <c r="H24" s="12">
        <f>'A8'!A32</f>
        <v>0</v>
      </c>
      <c r="I24" s="12">
        <f>'D2'!A25</f>
        <v>0</v>
      </c>
      <c r="J24" s="12">
        <f>'D4'!A28</f>
        <v>0</v>
      </c>
      <c r="K24" s="12">
        <f>'D5'!A32</f>
        <v>0</v>
      </c>
      <c r="L24" s="12">
        <f>'D6'!A26</f>
        <v>0</v>
      </c>
      <c r="M24" s="12">
        <f>'S5'!A34</f>
        <v>0</v>
      </c>
      <c r="N24" s="12">
        <f>'Q1'!A25</f>
        <v>0</v>
      </c>
      <c r="O24" s="12">
        <f>'Q2'!A25</f>
        <v>0</v>
      </c>
      <c r="P24" s="12">
        <f>'Q3'!A24</f>
        <v>0</v>
      </c>
      <c r="Q24" s="12">
        <f>'O1'!A23</f>
        <v>0</v>
      </c>
      <c r="R24" s="12">
        <f>'O2'!A25</f>
        <v>0</v>
      </c>
      <c r="S24" s="12">
        <f>'O3'!A28</f>
        <v>0</v>
      </c>
      <c r="T24" s="12">
        <f>'O4'!A31</f>
        <v>0</v>
      </c>
      <c r="U24" s="12">
        <f>'O5'!A24</f>
        <v>0</v>
      </c>
      <c r="V24" s="12">
        <f>'O9'!A30</f>
        <v>0</v>
      </c>
      <c r="W24" s="12">
        <f>'R2'!A24</f>
        <v>0</v>
      </c>
    </row>
    <row r="25" spans="1:47" ht="25.5" x14ac:dyDescent="0.25">
      <c r="A25" s="12">
        <f>LOOKUP(B25,Avaliação!$D$2:$E$6)</f>
        <v>0</v>
      </c>
      <c r="B25" s="32" t="s">
        <v>33</v>
      </c>
      <c r="C25" s="28" t="s">
        <v>382</v>
      </c>
      <c r="D25" s="33"/>
      <c r="E25" s="26"/>
    </row>
    <row r="26" spans="1:47" ht="25.5" x14ac:dyDescent="0.25">
      <c r="A26" s="12">
        <f>LOOKUP(B26,Avaliação!$D$2:$E$6)</f>
        <v>0</v>
      </c>
      <c r="B26" s="32" t="s">
        <v>33</v>
      </c>
      <c r="C26" s="17" t="s">
        <v>383</v>
      </c>
      <c r="D26" s="33"/>
      <c r="E26" s="26"/>
    </row>
    <row r="27" spans="1:47" s="25" customFormat="1" ht="25.5" x14ac:dyDescent="0.25">
      <c r="A27" s="12">
        <f>LOOKUP(B27,Avaliação!$D$2:$E$6)</f>
        <v>0</v>
      </c>
      <c r="B27" s="32" t="s">
        <v>33</v>
      </c>
      <c r="C27" s="17" t="s">
        <v>384</v>
      </c>
      <c r="D27" s="34"/>
      <c r="E27" s="26" t="s">
        <v>385</v>
      </c>
      <c r="F27" s="12">
        <f>'S5'!A28</f>
        <v>0</v>
      </c>
      <c r="G27" s="12">
        <f>'S6'!A26</f>
        <v>0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x14ac:dyDescent="0.25">
      <c r="A28" s="12">
        <f>LOOKUP(B28,Avaliação!$D$2:$E$6)</f>
        <v>0</v>
      </c>
      <c r="B28" s="32" t="s">
        <v>33</v>
      </c>
      <c r="C28" s="17" t="s">
        <v>386</v>
      </c>
      <c r="D28" s="33"/>
      <c r="E28" s="26"/>
    </row>
    <row r="29" spans="1:47" ht="25.5" x14ac:dyDescent="0.25">
      <c r="A29" s="12">
        <f>LOOKUP(B29,Avaliação!$D$2:$E$6)</f>
        <v>0</v>
      </c>
      <c r="B29" s="32" t="s">
        <v>33</v>
      </c>
      <c r="C29" s="17" t="s">
        <v>138</v>
      </c>
      <c r="D29" s="34"/>
      <c r="E29" s="26" t="s">
        <v>387</v>
      </c>
      <c r="F29" s="12">
        <f>'A3'!A25</f>
        <v>0</v>
      </c>
      <c r="G29" s="12">
        <f>'S1'!A31</f>
        <v>0</v>
      </c>
    </row>
    <row r="30" spans="1:47" ht="38.25" x14ac:dyDescent="0.25">
      <c r="A30" s="12">
        <f>LOOKUP(B30,Avaliação!$D$2:$E$6)</f>
        <v>0</v>
      </c>
      <c r="B30" s="32" t="s">
        <v>33</v>
      </c>
      <c r="C30" s="17" t="s">
        <v>388</v>
      </c>
      <c r="D30" s="53"/>
      <c r="E30" s="26" t="s">
        <v>389</v>
      </c>
      <c r="F30" s="12">
        <f>'D2'!A27</f>
        <v>0</v>
      </c>
      <c r="G30" s="12">
        <f>'S5'!A36</f>
        <v>0</v>
      </c>
      <c r="H30" s="12">
        <f>'S6'!A30</f>
        <v>0</v>
      </c>
      <c r="I30" s="12">
        <f>'O1'!A26</f>
        <v>0</v>
      </c>
      <c r="J30" s="12">
        <f>'O3'!A30</f>
        <v>0</v>
      </c>
      <c r="K30" s="12">
        <f>'O5'!A26</f>
        <v>0</v>
      </c>
      <c r="L30" s="12">
        <f>'O9'!A32</f>
        <v>0</v>
      </c>
    </row>
    <row r="31" spans="1:47" x14ac:dyDescent="0.25">
      <c r="B31" s="18"/>
      <c r="C31" s="30"/>
    </row>
    <row r="32" spans="1:47" ht="27.75" customHeight="1" x14ac:dyDescent="0.25">
      <c r="A32" s="12">
        <f>(INT(AVERAGE(A33))) + IF(AND((INT(AVERAGE(A33))) &lt; AVERAGE(A33), (AVERAGE(A34:A37) &gt; AVERAGE(A33))), 1, 0)</f>
        <v>0</v>
      </c>
      <c r="B32" s="10" t="s">
        <v>29</v>
      </c>
      <c r="C32" s="11" t="s">
        <v>71</v>
      </c>
      <c r="D32" s="10" t="s">
        <v>31</v>
      </c>
      <c r="E32" s="10" t="s">
        <v>32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47" ht="25.5" x14ac:dyDescent="0.25">
      <c r="A33" s="12">
        <f>LOOKUP(B33,Avaliação!$D$2:$E$6)</f>
        <v>0</v>
      </c>
      <c r="B33" s="32" t="s">
        <v>33</v>
      </c>
      <c r="C33" s="28" t="s">
        <v>390</v>
      </c>
      <c r="D33" s="34"/>
      <c r="E33" s="26" t="s">
        <v>391</v>
      </c>
      <c r="F33" s="12">
        <f>'D3'!A34</f>
        <v>0</v>
      </c>
      <c r="G33" s="12">
        <f>'S5'!A43</f>
        <v>0</v>
      </c>
    </row>
    <row r="34" spans="1:47" ht="25.5" x14ac:dyDescent="0.25">
      <c r="A34" s="12">
        <f>LOOKUP(B34,Avaliação!$D$2:$E$6)</f>
        <v>0</v>
      </c>
      <c r="B34" s="32" t="s">
        <v>33</v>
      </c>
      <c r="C34" s="17" t="s">
        <v>392</v>
      </c>
      <c r="D34" s="34"/>
      <c r="E34" s="26" t="s">
        <v>393</v>
      </c>
      <c r="F34" s="12">
        <f>'D3'!A36</f>
        <v>0</v>
      </c>
    </row>
    <row r="35" spans="1:47" ht="25.5" x14ac:dyDescent="0.25">
      <c r="A35" s="12">
        <f>LOOKUP(B35,Avaliação!$D$2:$E$6)</f>
        <v>0</v>
      </c>
      <c r="B35" s="32" t="s">
        <v>33</v>
      </c>
      <c r="C35" s="17" t="s">
        <v>394</v>
      </c>
      <c r="D35" s="34"/>
      <c r="E35" s="26" t="s">
        <v>393</v>
      </c>
      <c r="F35" s="12">
        <f>'D3'!A37</f>
        <v>0</v>
      </c>
    </row>
    <row r="36" spans="1:47" ht="25.5" x14ac:dyDescent="0.25">
      <c r="A36" s="12">
        <f>LOOKUP(B36,Avaliação!$D$2:$E$6)</f>
        <v>0</v>
      </c>
      <c r="B36" s="32" t="s">
        <v>33</v>
      </c>
      <c r="C36" s="17" t="s">
        <v>395</v>
      </c>
      <c r="D36" s="34"/>
      <c r="E36" s="26" t="s">
        <v>391</v>
      </c>
      <c r="F36" s="12">
        <f>'D3'!A38</f>
        <v>0</v>
      </c>
      <c r="G36" s="12">
        <f>'S5'!A41</f>
        <v>0</v>
      </c>
    </row>
    <row r="37" spans="1:47" s="25" customFormat="1" ht="38.25" x14ac:dyDescent="0.25">
      <c r="A37" s="12">
        <f>LOOKUP(B37,Avaliação!$D$2:$E$6)</f>
        <v>0</v>
      </c>
      <c r="B37" s="32" t="s">
        <v>33</v>
      </c>
      <c r="C37" s="17" t="s">
        <v>396</v>
      </c>
      <c r="D37" s="34"/>
      <c r="E37" s="26" t="s">
        <v>397</v>
      </c>
      <c r="F37" s="12">
        <f>'D3'!A39</f>
        <v>0</v>
      </c>
      <c r="G37" s="12">
        <f>'S5'!A44</f>
        <v>0</v>
      </c>
      <c r="H37" s="12">
        <f>'O4'!A39</f>
        <v>0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40" spans="1:47" ht="15" customHeight="1" x14ac:dyDescent="0.25">
      <c r="A40" s="56" t="s">
        <v>21</v>
      </c>
      <c r="B40" s="55"/>
    </row>
    <row r="41" spans="1:47" ht="15" customHeight="1" x14ac:dyDescent="0.25">
      <c r="A41" s="16">
        <v>0</v>
      </c>
      <c r="B41" s="59" t="s">
        <v>22</v>
      </c>
    </row>
    <row r="42" spans="1:47" ht="15" customHeight="1" x14ac:dyDescent="0.25">
      <c r="A42" s="16">
        <v>1</v>
      </c>
      <c r="B42" s="59" t="s">
        <v>23</v>
      </c>
    </row>
    <row r="43" spans="1:47" ht="15" customHeight="1" x14ac:dyDescent="0.25">
      <c r="A43" s="16">
        <v>2</v>
      </c>
      <c r="B43" s="59" t="s">
        <v>24</v>
      </c>
    </row>
    <row r="44" spans="1:47" ht="15" customHeight="1" x14ac:dyDescent="0.25">
      <c r="A44" s="16">
        <v>3</v>
      </c>
      <c r="B44" s="59" t="s">
        <v>25</v>
      </c>
    </row>
    <row r="45" spans="1:47" ht="15" customHeight="1" x14ac:dyDescent="0.25">
      <c r="A45" s="16">
        <v>4</v>
      </c>
      <c r="B45" s="59" t="s">
        <v>26</v>
      </c>
    </row>
    <row r="47" spans="1:47" ht="15" customHeight="1" x14ac:dyDescent="0.25">
      <c r="A47" s="70" t="s">
        <v>74</v>
      </c>
      <c r="B47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sheetProtection selectLockedCells="1"/>
  <conditionalFormatting sqref="A2:A39 A46 A48:A1048576">
    <cfRule type="cellIs" dxfId="639" priority="21" operator="equal">
      <formula>0</formula>
    </cfRule>
    <cfRule type="cellIs" dxfId="638" priority="22" operator="equal">
      <formula>1</formula>
    </cfRule>
    <cfRule type="cellIs" dxfId="637" priority="23" operator="equal">
      <formula>2</formula>
    </cfRule>
    <cfRule type="cellIs" dxfId="636" priority="24" operator="equal">
      <formula>3</formula>
    </cfRule>
    <cfRule type="cellIs" dxfId="635" priority="25" operator="equal">
      <formula>4</formula>
    </cfRule>
  </conditionalFormatting>
  <conditionalFormatting sqref="F1:W1 F3:W4 F6:W10 F12:W21 F23:W31 F33:W1048576">
    <cfRule type="cellIs" dxfId="634" priority="16" operator="equal">
      <formula>0</formula>
    </cfRule>
    <cfRule type="cellIs" dxfId="633" priority="17" operator="equal">
      <formula>1</formula>
    </cfRule>
    <cfRule type="cellIs" dxfId="632" priority="18" operator="equal">
      <formula>2</formula>
    </cfRule>
    <cfRule type="cellIs" dxfId="631" priority="19" operator="equal">
      <formula>3</formula>
    </cfRule>
    <cfRule type="cellIs" dxfId="630" priority="20" operator="equal">
      <formula>4</formula>
    </cfRule>
  </conditionalFormatting>
  <conditionalFormatting sqref="A41:A45">
    <cfRule type="cellIs" dxfId="629" priority="6" operator="equal">
      <formula>0</formula>
    </cfRule>
    <cfRule type="cellIs" dxfId="628" priority="7" operator="equal">
      <formula>1</formula>
    </cfRule>
    <cfRule type="cellIs" dxfId="627" priority="8" operator="equal">
      <formula>2</formula>
    </cfRule>
    <cfRule type="cellIs" dxfId="626" priority="9" operator="equal">
      <formula>3</formula>
    </cfRule>
    <cfRule type="cellIs" dxfId="625" priority="10" operator="equal">
      <formula>4</formula>
    </cfRule>
  </conditionalFormatting>
  <conditionalFormatting sqref="A47">
    <cfRule type="cellIs" dxfId="624" priority="1" operator="equal">
      <formula>0</formula>
    </cfRule>
    <cfRule type="cellIs" dxfId="623" priority="2" operator="equal">
      <formula>1</formula>
    </cfRule>
    <cfRule type="cellIs" dxfId="622" priority="3" operator="equal">
      <formula>2</formula>
    </cfRule>
    <cfRule type="cellIs" dxfId="621" priority="4" operator="equal">
      <formula>3</formula>
    </cfRule>
    <cfRule type="cellIs" dxfId="62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 B6:B9 B12:B20 B23:B31 B33:B37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U988"/>
  <sheetViews>
    <sheetView zoomScale="90" zoomScaleNormal="90" workbookViewId="0">
      <pane ySplit="1" topLeftCell="A27" activePane="bottomLeft" state="frozen"/>
      <selection activeCell="B36" sqref="B36"/>
      <selection pane="bottomLeft" activeCell="C17" sqref="C17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5" customFormat="1" ht="29.25" customHeight="1" x14ac:dyDescent="0.25">
      <c r="A1" s="20" t="s">
        <v>398</v>
      </c>
      <c r="B1" s="20" t="s">
        <v>399</v>
      </c>
      <c r="E1" s="66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47" s="25" customFormat="1" ht="27.75" customHeight="1" x14ac:dyDescent="0.25">
      <c r="A2" s="12">
        <f>(INT(AVERAGE(A3))) + IF(AND((INT(AVERAGE(A3))) &lt; AVERAGE(A3), (AVERAGE(A3)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25.5" x14ac:dyDescent="0.25">
      <c r="A3" s="12">
        <f>LOOKUP(B3,Avaliação!$D$2:$E$6)</f>
        <v>0</v>
      </c>
      <c r="B3" s="32" t="s">
        <v>33</v>
      </c>
      <c r="C3" s="28" t="s">
        <v>400</v>
      </c>
      <c r="D3" s="33"/>
    </row>
    <row r="5" spans="1:47" ht="25.5" customHeight="1" x14ac:dyDescent="0.25">
      <c r="A5" s="12">
        <f>(INT(AVERAGE(A6))) + IF(AND((INT(AVERAGE(A6))) &lt; AVERAGE(A6), (AVERAGE(A7:A10) &gt; AVERAGE(A6))), 1, 0)</f>
        <v>0</v>
      </c>
      <c r="B5" s="10" t="s">
        <v>29</v>
      </c>
      <c r="C5" s="11" t="s">
        <v>40</v>
      </c>
      <c r="D5" s="10" t="s">
        <v>31</v>
      </c>
      <c r="E5" s="10" t="s">
        <v>32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47" ht="25.5" x14ac:dyDescent="0.25">
      <c r="A6" s="12">
        <f>LOOKUP(B6,Avaliação!$D$2:$E$6)</f>
        <v>0</v>
      </c>
      <c r="B6" s="32" t="s">
        <v>33</v>
      </c>
      <c r="C6" s="28" t="s">
        <v>401</v>
      </c>
      <c r="D6" s="33"/>
      <c r="E6" s="26"/>
    </row>
    <row r="7" spans="1:47" ht="25.5" x14ac:dyDescent="0.25">
      <c r="A7" s="12">
        <f>LOOKUP(B7,Avaliação!$D$2:$E$6)</f>
        <v>0</v>
      </c>
      <c r="B7" s="32" t="s">
        <v>33</v>
      </c>
      <c r="C7" s="17" t="s">
        <v>402</v>
      </c>
      <c r="D7" s="34"/>
      <c r="E7" s="26" t="s">
        <v>403</v>
      </c>
      <c r="F7" s="12">
        <f>'D1'!A6</f>
        <v>0</v>
      </c>
      <c r="G7" s="12">
        <f>'S5'!A12</f>
        <v>0</v>
      </c>
    </row>
    <row r="8" spans="1:47" ht="25.5" x14ac:dyDescent="0.25">
      <c r="A8" s="12">
        <f>LOOKUP(B8,Avaliação!$D$2:$E$6)</f>
        <v>0</v>
      </c>
      <c r="B8" s="32" t="s">
        <v>33</v>
      </c>
      <c r="C8" s="17" t="s">
        <v>366</v>
      </c>
      <c r="D8" s="34"/>
      <c r="E8" s="26" t="s">
        <v>403</v>
      </c>
      <c r="F8" s="12">
        <f>'D1'!A9</f>
        <v>0</v>
      </c>
      <c r="G8" s="12">
        <f>'S5'!A16</f>
        <v>0</v>
      </c>
    </row>
    <row r="9" spans="1:47" s="25" customFormat="1" ht="38.25" x14ac:dyDescent="0.25">
      <c r="A9" s="12">
        <f>LOOKUP(B9,Avaliação!$D$2:$E$6)</f>
        <v>0</v>
      </c>
      <c r="B9" s="32" t="s">
        <v>33</v>
      </c>
      <c r="C9" s="17" t="s">
        <v>365</v>
      </c>
      <c r="D9" s="34"/>
      <c r="E9" s="26" t="s">
        <v>403</v>
      </c>
      <c r="F9" s="12">
        <f>'D1'!A8</f>
        <v>0</v>
      </c>
      <c r="G9" s="12">
        <f>'S5'!A14</f>
        <v>0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34.5" customHeight="1" x14ac:dyDescent="0.25">
      <c r="A10" s="12">
        <f>LOOKUP(B10,Avaliação!$D$2:$E$6)</f>
        <v>0</v>
      </c>
      <c r="B10" s="32" t="s">
        <v>33</v>
      </c>
      <c r="C10" s="17" t="s">
        <v>404</v>
      </c>
      <c r="D10" s="33"/>
      <c r="E10" s="26"/>
    </row>
    <row r="12" spans="1:47" ht="25.5" customHeight="1" x14ac:dyDescent="0.25">
      <c r="A12" s="12">
        <f>(INT(AVERAGE(A13:A15))) + IF(AND((INT(AVERAGE(A13:A15))) &lt; AVERAGE(A13:A15), (AVERAGE(A16:A20) &gt; AVERAGE(A13:A15))), 1, 0)</f>
        <v>0</v>
      </c>
      <c r="B12" s="10" t="s">
        <v>29</v>
      </c>
      <c r="C12" s="11" t="s">
        <v>52</v>
      </c>
      <c r="D12" s="10" t="s">
        <v>31</v>
      </c>
      <c r="E12" s="10" t="s">
        <v>32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47" ht="25.5" x14ac:dyDescent="0.25">
      <c r="A13" s="12">
        <f>LOOKUP(B13,Avaliação!$D$2:$E$6)</f>
        <v>0</v>
      </c>
      <c r="B13" s="32" t="s">
        <v>33</v>
      </c>
      <c r="C13" s="28" t="s">
        <v>405</v>
      </c>
      <c r="D13" s="53"/>
      <c r="E13" s="26" t="s">
        <v>406</v>
      </c>
      <c r="F13" s="12">
        <f>'D1'!A15</f>
        <v>0</v>
      </c>
      <c r="G13" s="12">
        <f>'S5'!A21</f>
        <v>0</v>
      </c>
    </row>
    <row r="14" spans="1:47" ht="34.5" customHeight="1" x14ac:dyDescent="0.25">
      <c r="A14" s="12">
        <f>LOOKUP(B14,Avaliação!$D$2:$E$6)</f>
        <v>0</v>
      </c>
      <c r="B14" s="32" t="s">
        <v>33</v>
      </c>
      <c r="C14" s="28" t="s">
        <v>368</v>
      </c>
      <c r="D14" s="53"/>
      <c r="E14" s="26" t="s">
        <v>407</v>
      </c>
      <c r="F14" s="12">
        <f>'D1'!A13</f>
        <v>0</v>
      </c>
    </row>
    <row r="15" spans="1:47" ht="42.75" customHeight="1" x14ac:dyDescent="0.25">
      <c r="A15" s="12">
        <f>LOOKUP(B15,Avaliação!$D$2:$E$6)</f>
        <v>0</v>
      </c>
      <c r="B15" s="32" t="s">
        <v>33</v>
      </c>
      <c r="C15" s="28" t="s">
        <v>408</v>
      </c>
      <c r="D15" s="53"/>
      <c r="E15" s="26" t="s">
        <v>409</v>
      </c>
      <c r="F15" s="12">
        <f>'D1'!A14</f>
        <v>0</v>
      </c>
      <c r="G15" s="12">
        <f>'D3'!A19</f>
        <v>0</v>
      </c>
      <c r="H15" s="12">
        <f>'D6'!A16</f>
        <v>0</v>
      </c>
      <c r="I15" s="12">
        <f>'S5'!A22</f>
        <v>0</v>
      </c>
    </row>
    <row r="16" spans="1:47" ht="38.25" x14ac:dyDescent="0.25">
      <c r="A16" s="12">
        <f>LOOKUP(B16,Avaliação!$D$2:$E$6)</f>
        <v>0</v>
      </c>
      <c r="B16" s="32" t="s">
        <v>33</v>
      </c>
      <c r="C16" s="17" t="s">
        <v>410</v>
      </c>
      <c r="D16" s="52"/>
      <c r="E16" s="26"/>
    </row>
    <row r="17" spans="1:47" ht="25.5" x14ac:dyDescent="0.25">
      <c r="A17" s="12">
        <f>LOOKUP(B17,Avaliação!$D$2:$E$6)</f>
        <v>0</v>
      </c>
      <c r="B17" s="32" t="s">
        <v>33</v>
      </c>
      <c r="C17" s="17" t="s">
        <v>373</v>
      </c>
      <c r="D17" s="53"/>
      <c r="E17" s="26" t="s">
        <v>407</v>
      </c>
      <c r="F17" s="12">
        <f>'D1'!A16</f>
        <v>0</v>
      </c>
    </row>
    <row r="18" spans="1:47" ht="25.5" x14ac:dyDescent="0.25">
      <c r="A18" s="12">
        <f>LOOKUP(B18,Avaliação!$D$2:$E$6)</f>
        <v>0</v>
      </c>
      <c r="B18" s="32" t="s">
        <v>33</v>
      </c>
      <c r="C18" s="17" t="s">
        <v>411</v>
      </c>
      <c r="D18" s="53"/>
      <c r="E18" s="26" t="s">
        <v>406</v>
      </c>
      <c r="F18" s="12">
        <f>'D1'!A17</f>
        <v>0</v>
      </c>
      <c r="G18" s="12">
        <f>'S5'!A20</f>
        <v>0</v>
      </c>
    </row>
    <row r="19" spans="1:47" s="25" customFormat="1" ht="51" x14ac:dyDescent="0.25">
      <c r="A19" s="12">
        <f>LOOKUP(B19,Avaliação!$D$2:$E$6)</f>
        <v>0</v>
      </c>
      <c r="B19" s="32" t="s">
        <v>33</v>
      </c>
      <c r="C19" s="17" t="s">
        <v>412</v>
      </c>
      <c r="D19" s="53"/>
      <c r="E19" s="26" t="s">
        <v>413</v>
      </c>
      <c r="F19" s="12">
        <f>'A6'!A25</f>
        <v>0</v>
      </c>
      <c r="G19" s="12">
        <f>'A7'!A19</f>
        <v>0</v>
      </c>
      <c r="H19" s="12">
        <f>'D1'!A19</f>
        <v>0</v>
      </c>
      <c r="I19" s="12">
        <f>'D3'!A22</f>
        <v>0</v>
      </c>
      <c r="J19" s="12">
        <f>'D7'!A27</f>
        <v>0</v>
      </c>
      <c r="K19" s="12">
        <f>'S5'!A24</f>
        <v>0</v>
      </c>
      <c r="L19" s="12">
        <f>'S6'!A18</f>
        <v>0</v>
      </c>
      <c r="M19" s="12">
        <f>'O1'!A14</f>
        <v>0</v>
      </c>
      <c r="N19" s="12">
        <f>'O3'!A20</f>
        <v>0</v>
      </c>
      <c r="O19" s="12">
        <f>'O4'!A22</f>
        <v>0</v>
      </c>
      <c r="P19" s="12">
        <f>'O5'!A16</f>
        <v>0</v>
      </c>
      <c r="Q19" s="12">
        <f>'O9'!A22</f>
        <v>0</v>
      </c>
      <c r="R19" s="12">
        <f>'R2'!A18</f>
        <v>0</v>
      </c>
      <c r="S19" s="12">
        <f>'R4'!A18</f>
        <v>0</v>
      </c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25.5" x14ac:dyDescent="0.25">
      <c r="A20" s="12">
        <f>LOOKUP(B20,Avaliação!$D$2:$E$6)</f>
        <v>0</v>
      </c>
      <c r="B20" s="32" t="s">
        <v>33</v>
      </c>
      <c r="C20" s="17" t="s">
        <v>414</v>
      </c>
      <c r="D20" s="53"/>
      <c r="E20" s="26" t="s">
        <v>415</v>
      </c>
      <c r="F20" s="12">
        <f>'D1'!A20</f>
        <v>0</v>
      </c>
      <c r="G20" s="12">
        <f>'S5'!A25</f>
        <v>0</v>
      </c>
      <c r="H20" s="12">
        <f>'S6'!A17</f>
        <v>0</v>
      </c>
    </row>
    <row r="22" spans="1:47" ht="27.75" customHeight="1" x14ac:dyDescent="0.25">
      <c r="A22" s="12">
        <f>(INT(AVERAGE(A23:A24))) + IF(AND((INT(AVERAGE(A23:A24))) &lt; AVERAGE(A23:A24), (AVERAGE(A25:A27) &gt; AVERAGE(A23:A24))), 1, 0)</f>
        <v>0</v>
      </c>
      <c r="B22" s="10" t="s">
        <v>29</v>
      </c>
      <c r="C22" s="11" t="s">
        <v>60</v>
      </c>
      <c r="D22" s="10" t="s">
        <v>31</v>
      </c>
      <c r="E22" s="10" t="s">
        <v>32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47" ht="38.25" x14ac:dyDescent="0.25">
      <c r="A23" s="12">
        <f>LOOKUP(B23,Avaliação!$D$2:$E$6)</f>
        <v>0</v>
      </c>
      <c r="B23" s="32" t="s">
        <v>33</v>
      </c>
      <c r="C23" s="28" t="s">
        <v>416</v>
      </c>
      <c r="D23" s="53"/>
      <c r="E23" s="26"/>
    </row>
    <row r="24" spans="1:47" ht="25.5" x14ac:dyDescent="0.25">
      <c r="A24" s="12">
        <f>LOOKUP(B24,Avaliação!$D$2:$E$6)</f>
        <v>0</v>
      </c>
      <c r="B24" s="32" t="s">
        <v>33</v>
      </c>
      <c r="C24" s="28" t="s">
        <v>417</v>
      </c>
      <c r="D24" s="53"/>
      <c r="E24" s="26"/>
    </row>
    <row r="25" spans="1:47" ht="51" x14ac:dyDescent="0.25">
      <c r="A25" s="12">
        <f>LOOKUP(B25,Avaliação!$D$2:$E$6)</f>
        <v>0</v>
      </c>
      <c r="B25" s="32" t="s">
        <v>33</v>
      </c>
      <c r="C25" s="17" t="s">
        <v>65</v>
      </c>
      <c r="D25" s="53"/>
      <c r="E25" s="26" t="s">
        <v>413</v>
      </c>
      <c r="F25" s="12">
        <f>'A1'!A32</f>
        <v>0</v>
      </c>
      <c r="G25" s="12">
        <f>'A7'!A26</f>
        <v>0</v>
      </c>
      <c r="H25" s="12">
        <f>'A8'!A32</f>
        <v>0</v>
      </c>
      <c r="I25" s="12">
        <f>'D1'!A24</f>
        <v>0</v>
      </c>
      <c r="J25" s="12">
        <f>'D4'!A28</f>
        <v>0</v>
      </c>
      <c r="K25" s="12">
        <f>'D5'!A32</f>
        <v>0</v>
      </c>
      <c r="L25" s="12">
        <f>'D6'!A26</f>
        <v>0</v>
      </c>
      <c r="M25" s="12">
        <f>'S5'!A34</f>
        <v>0</v>
      </c>
      <c r="N25" s="12">
        <f>'Q1'!A25</f>
        <v>0</v>
      </c>
      <c r="O25" s="12">
        <f>'O2'!A25</f>
        <v>0</v>
      </c>
      <c r="P25" s="12">
        <f>'Q3'!A24</f>
        <v>0</v>
      </c>
      <c r="Q25" s="12">
        <f>'O1'!A23</f>
        <v>0</v>
      </c>
      <c r="R25" s="12">
        <f>'O2'!A25</f>
        <v>0</v>
      </c>
      <c r="S25" s="12">
        <f>'O3'!A28</f>
        <v>0</v>
      </c>
      <c r="T25" s="12">
        <f>'O4'!A31</f>
        <v>0</v>
      </c>
      <c r="U25" s="12">
        <f>'O5'!A24</f>
        <v>0</v>
      </c>
      <c r="V25" s="12">
        <f>'O9'!A30</f>
        <v>0</v>
      </c>
      <c r="W25" s="12">
        <f>'R2'!A24</f>
        <v>0</v>
      </c>
    </row>
    <row r="26" spans="1:47" ht="25.5" x14ac:dyDescent="0.25">
      <c r="A26" s="12">
        <f>LOOKUP(B26,Avaliação!$D$2:$E$6)</f>
        <v>0</v>
      </c>
      <c r="B26" s="32" t="s">
        <v>33</v>
      </c>
      <c r="C26" s="17" t="s">
        <v>418</v>
      </c>
      <c r="D26" s="53"/>
      <c r="E26" s="26"/>
    </row>
    <row r="27" spans="1:47" s="25" customFormat="1" ht="38.25" x14ac:dyDescent="0.25">
      <c r="A27" s="12">
        <f>LOOKUP(B27,Avaliação!$D$2:$E$6)</f>
        <v>0</v>
      </c>
      <c r="B27" s="32" t="s">
        <v>33</v>
      </c>
      <c r="C27" s="17" t="s">
        <v>388</v>
      </c>
      <c r="D27" s="53"/>
      <c r="E27" s="26" t="s">
        <v>419</v>
      </c>
      <c r="F27" s="12">
        <f>'D1'!A30</f>
        <v>0</v>
      </c>
      <c r="G27" s="12">
        <f>'S5'!A36</f>
        <v>0</v>
      </c>
      <c r="H27" s="12">
        <f>'S6'!A30</f>
        <v>0</v>
      </c>
      <c r="I27" s="12">
        <f>'O1'!A26</f>
        <v>0</v>
      </c>
      <c r="J27" s="12">
        <f>'O3'!A30</f>
        <v>0</v>
      </c>
      <c r="K27" s="12">
        <f>'O5'!A26</f>
        <v>0</v>
      </c>
      <c r="L27" s="12">
        <f>'O9'!A32</f>
        <v>0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9" spans="1:47" ht="30" customHeight="1" x14ac:dyDescent="0.25">
      <c r="A29" s="12">
        <f>(INT(AVERAGE(A30:A31))) + IF(AND((INT(AVERAGE(A30:A31))) &lt; AVERAGE(A30:A31), (AVERAGE(A32:A33) &gt; AVERAGE(A30:A31))), 1, 0)</f>
        <v>0</v>
      </c>
      <c r="B29" s="10" t="s">
        <v>29</v>
      </c>
      <c r="C29" s="11" t="s">
        <v>71</v>
      </c>
      <c r="D29" s="10" t="s">
        <v>31</v>
      </c>
      <c r="E29" s="10" t="s">
        <v>32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47" ht="38.25" x14ac:dyDescent="0.25">
      <c r="A30" s="12">
        <f>LOOKUP(B30,Avaliação!$D$2:$E$6)</f>
        <v>0</v>
      </c>
      <c r="B30" s="32" t="s">
        <v>33</v>
      </c>
      <c r="C30" s="28" t="s">
        <v>420</v>
      </c>
      <c r="D30" s="33"/>
      <c r="E30" s="26"/>
    </row>
    <row r="31" spans="1:47" ht="27" customHeight="1" x14ac:dyDescent="0.25">
      <c r="A31" s="12">
        <f>LOOKUP(B31,Avaliação!$D$2:$E$6)</f>
        <v>0</v>
      </c>
      <c r="B31" s="32" t="s">
        <v>33</v>
      </c>
      <c r="C31" s="28" t="s">
        <v>421</v>
      </c>
      <c r="D31" s="33"/>
      <c r="E31" s="26"/>
    </row>
    <row r="32" spans="1:47" ht="27" customHeight="1" x14ac:dyDescent="0.25">
      <c r="A32" s="12">
        <f>LOOKUP(B32,Avaliação!$D$2:$E$6)</f>
        <v>0</v>
      </c>
      <c r="B32" s="32" t="s">
        <v>33</v>
      </c>
      <c r="C32" s="17" t="s">
        <v>422</v>
      </c>
      <c r="D32" s="33"/>
      <c r="E32" s="26"/>
    </row>
    <row r="33" spans="1:47" ht="27" customHeight="1" x14ac:dyDescent="0.25">
      <c r="A33" s="12">
        <f>LOOKUP(B33,Avaliação!$D$2:$E$6)</f>
        <v>0</v>
      </c>
      <c r="B33" s="32" t="s">
        <v>33</v>
      </c>
      <c r="C33" s="17" t="s">
        <v>423</v>
      </c>
      <c r="D33" s="33"/>
      <c r="E33" s="26"/>
    </row>
    <row r="36" spans="1:47" ht="15" customHeight="1" x14ac:dyDescent="0.25">
      <c r="A36" s="56" t="s">
        <v>21</v>
      </c>
      <c r="B36" s="55"/>
    </row>
    <row r="37" spans="1:47" s="25" customFormat="1" ht="15.75" customHeight="1" x14ac:dyDescent="0.25">
      <c r="A37" s="16">
        <v>0</v>
      </c>
      <c r="B37" s="59" t="s">
        <v>22</v>
      </c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15" customHeight="1" x14ac:dyDescent="0.25">
      <c r="A38" s="16">
        <v>1</v>
      </c>
      <c r="B38" s="59" t="s">
        <v>23</v>
      </c>
    </row>
    <row r="39" spans="1:47" ht="15" customHeight="1" x14ac:dyDescent="0.25">
      <c r="A39" s="16">
        <v>2</v>
      </c>
      <c r="B39" s="59" t="s">
        <v>24</v>
      </c>
    </row>
    <row r="40" spans="1:47" ht="15" customHeight="1" x14ac:dyDescent="0.25">
      <c r="A40" s="16">
        <v>3</v>
      </c>
      <c r="B40" s="59" t="s">
        <v>25</v>
      </c>
    </row>
    <row r="41" spans="1:47" ht="15" customHeight="1" x14ac:dyDescent="0.25">
      <c r="A41" s="16">
        <v>4</v>
      </c>
      <c r="B41" s="59" t="s">
        <v>26</v>
      </c>
    </row>
    <row r="43" spans="1:47" ht="15" customHeight="1" x14ac:dyDescent="0.25">
      <c r="A43" s="70" t="s">
        <v>74</v>
      </c>
      <c r="B43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sheetProtection selectLockedCells="1"/>
  <conditionalFormatting sqref="A2:A35 A42 A44:A1048576">
    <cfRule type="cellIs" dxfId="619" priority="21" operator="equal">
      <formula>0</formula>
    </cfRule>
    <cfRule type="cellIs" dxfId="618" priority="22" operator="equal">
      <formula>1</formula>
    </cfRule>
    <cfRule type="cellIs" dxfId="617" priority="23" operator="equal">
      <formula>2</formula>
    </cfRule>
    <cfRule type="cellIs" dxfId="616" priority="24" operator="equal">
      <formula>3</formula>
    </cfRule>
    <cfRule type="cellIs" dxfId="615" priority="25" operator="equal">
      <formula>4</formula>
    </cfRule>
  </conditionalFormatting>
  <conditionalFormatting sqref="F1:W1 F3:W4 F6:W11 F13:W21 F23:W28 F30:W1048576">
    <cfRule type="cellIs" dxfId="614" priority="16" operator="equal">
      <formula>0</formula>
    </cfRule>
    <cfRule type="cellIs" dxfId="613" priority="17" operator="equal">
      <formula>1</formula>
    </cfRule>
    <cfRule type="cellIs" dxfId="612" priority="18" operator="equal">
      <formula>2</formula>
    </cfRule>
    <cfRule type="cellIs" dxfId="611" priority="19" operator="equal">
      <formula>3</formula>
    </cfRule>
    <cfRule type="cellIs" dxfId="610" priority="20" operator="equal">
      <formula>4</formula>
    </cfRule>
  </conditionalFormatting>
  <conditionalFormatting sqref="A37:A41">
    <cfRule type="cellIs" dxfId="609" priority="6" operator="equal">
      <formula>0</formula>
    </cfRule>
    <cfRule type="cellIs" dxfId="608" priority="7" operator="equal">
      <formula>1</formula>
    </cfRule>
    <cfRule type="cellIs" dxfId="607" priority="8" operator="equal">
      <formula>2</formula>
    </cfRule>
    <cfRule type="cellIs" dxfId="606" priority="9" operator="equal">
      <formula>3</formula>
    </cfRule>
    <cfRule type="cellIs" dxfId="605" priority="10" operator="equal">
      <formula>4</formula>
    </cfRule>
  </conditionalFormatting>
  <conditionalFormatting sqref="A43">
    <cfRule type="cellIs" dxfId="604" priority="1" operator="equal">
      <formula>0</formula>
    </cfRule>
    <cfRule type="cellIs" dxfId="603" priority="2" operator="equal">
      <formula>1</formula>
    </cfRule>
    <cfRule type="cellIs" dxfId="602" priority="3" operator="equal">
      <formula>2</formula>
    </cfRule>
    <cfRule type="cellIs" dxfId="601" priority="4" operator="equal">
      <formula>3</formula>
    </cfRule>
    <cfRule type="cellIs" dxfId="60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 B6:B10 B13:B20 B23:B27 B30:B33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U996"/>
  <sheetViews>
    <sheetView zoomScale="90" zoomScaleNormal="90" workbookViewId="0">
      <pane ySplit="1" topLeftCell="A37" activePane="bottomLeft" state="frozen"/>
      <selection activeCell="B36" sqref="B36"/>
      <selection pane="bottomLeft" activeCell="C27" sqref="C27"/>
    </sheetView>
  </sheetViews>
  <sheetFormatPr defaultColWidth="14.42578125" defaultRowHeight="15" customHeight="1" x14ac:dyDescent="0.25"/>
  <cols>
    <col min="1" max="1" width="4.7109375" style="39" customWidth="1"/>
    <col min="2" max="2" width="12.7109375" style="44" customWidth="1"/>
    <col min="3" max="3" width="77" style="44" customWidth="1"/>
    <col min="4" max="4" width="33.28515625" style="44" customWidth="1"/>
    <col min="5" max="5" width="26.85546875" style="44" customWidth="1"/>
    <col min="6" max="23" width="3" style="39" customWidth="1"/>
    <col min="24" max="26" width="8.7109375" style="39" customWidth="1"/>
    <col min="27" max="27" width="8.7109375" style="72" customWidth="1"/>
    <col min="28" max="29" width="14.42578125" style="72"/>
    <col min="30" max="47" width="14.42578125" style="1"/>
  </cols>
  <sheetData>
    <row r="1" spans="1:47" s="22" customFormat="1" ht="29.25" customHeight="1" x14ac:dyDescent="0.25">
      <c r="A1" s="38" t="s">
        <v>424</v>
      </c>
      <c r="B1" s="38" t="s">
        <v>425</v>
      </c>
      <c r="C1" s="38"/>
      <c r="D1" s="38"/>
      <c r="E1" s="65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8"/>
      <c r="Y1" s="38"/>
      <c r="Z1" s="38"/>
      <c r="AA1" s="38"/>
      <c r="AB1" s="38"/>
      <c r="AC1" s="38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7.75" customHeight="1" x14ac:dyDescent="0.25">
      <c r="A2" s="39">
        <f>(INT(AVERAGE(A3:A4))) + IF(AND((INT(AVERAGE(A3:A4))) &lt; AVERAGE(A3:A4), (AVERAGE(A5) &gt; AVERAGE(A3:A4))), 1, 0)</f>
        <v>0</v>
      </c>
      <c r="B2" s="40" t="s">
        <v>29</v>
      </c>
      <c r="C2" s="40" t="s">
        <v>30</v>
      </c>
      <c r="D2" s="40" t="s">
        <v>31</v>
      </c>
      <c r="E2" s="40" t="s">
        <v>32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4"/>
      <c r="Y2" s="44"/>
      <c r="Z2" s="44"/>
      <c r="AA2" s="71"/>
      <c r="AB2" s="71"/>
      <c r="AC2" s="71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38.25" x14ac:dyDescent="0.25">
      <c r="A3" s="39">
        <f>LOOKUP(B3,Avaliação!$D$2:$E$6)</f>
        <v>0</v>
      </c>
      <c r="B3" s="32" t="s">
        <v>33</v>
      </c>
      <c r="C3" s="43" t="s">
        <v>426</v>
      </c>
      <c r="D3" s="34"/>
      <c r="E3" s="47" t="s">
        <v>427</v>
      </c>
      <c r="F3" s="39">
        <f>'A1'!A4</f>
        <v>0</v>
      </c>
      <c r="G3" s="39">
        <f>'A8'!A3</f>
        <v>0</v>
      </c>
      <c r="H3" s="39">
        <f>'O7'!A4</f>
        <v>0</v>
      </c>
    </row>
    <row r="4" spans="1:47" ht="38.25" x14ac:dyDescent="0.25">
      <c r="A4" s="39">
        <f>LOOKUP(B4,Avaliação!$D$2:$E$6)</f>
        <v>0</v>
      </c>
      <c r="B4" s="32" t="s">
        <v>33</v>
      </c>
      <c r="C4" s="43" t="s">
        <v>428</v>
      </c>
      <c r="D4" s="33"/>
    </row>
    <row r="5" spans="1:47" ht="25.5" x14ac:dyDescent="0.25">
      <c r="A5" s="39">
        <f>LOOKUP(B5,Avaliação!$D$2:$E$6)</f>
        <v>0</v>
      </c>
      <c r="B5" s="32" t="s">
        <v>33</v>
      </c>
      <c r="C5" s="47" t="s">
        <v>429</v>
      </c>
      <c r="D5" s="33"/>
    </row>
    <row r="7" spans="1:47" ht="27.75" customHeight="1" x14ac:dyDescent="0.25">
      <c r="A7" s="39">
        <f>(INT(AVERAGE(A8:A9))) + IF(AND((INT(AVERAGE(A8:A9))) &lt; AVERAGE(A8:A9), (AVERAGE(A10:A14) &gt; AVERAGE(A8:A9))), 1, 0)</f>
        <v>0</v>
      </c>
      <c r="B7" s="40" t="s">
        <v>29</v>
      </c>
      <c r="C7" s="41" t="s">
        <v>40</v>
      </c>
      <c r="D7" s="40" t="s">
        <v>31</v>
      </c>
      <c r="E7" s="40" t="s">
        <v>32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47" ht="38.25" x14ac:dyDescent="0.25">
      <c r="A8" s="39">
        <f>LOOKUP(B8,Avaliação!$D$2:$E$6)</f>
        <v>0</v>
      </c>
      <c r="B8" s="32" t="s">
        <v>33</v>
      </c>
      <c r="C8" s="43" t="s">
        <v>430</v>
      </c>
      <c r="D8" s="34"/>
      <c r="E8" s="47" t="s">
        <v>259</v>
      </c>
      <c r="F8" s="39">
        <f>'A1'!A11</f>
        <v>0</v>
      </c>
    </row>
    <row r="9" spans="1:47" s="25" customFormat="1" ht="25.5" x14ac:dyDescent="0.25">
      <c r="A9" s="39">
        <f>LOOKUP(B9,Avaliação!$D$2:$E$6)</f>
        <v>0</v>
      </c>
      <c r="B9" s="32" t="s">
        <v>33</v>
      </c>
      <c r="C9" s="43" t="s">
        <v>431</v>
      </c>
      <c r="D9" s="33"/>
      <c r="E9" s="47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4"/>
      <c r="Y9" s="44"/>
      <c r="Z9" s="44"/>
      <c r="AA9" s="71"/>
      <c r="AB9" s="71"/>
      <c r="AC9" s="71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42.95" customHeight="1" x14ac:dyDescent="0.25">
      <c r="A10" s="39">
        <f>LOOKUP(B10,Avaliação!$D$2:$E$6)</f>
        <v>0</v>
      </c>
      <c r="B10" s="32" t="s">
        <v>33</v>
      </c>
      <c r="C10" s="47" t="s">
        <v>432</v>
      </c>
      <c r="D10" s="34"/>
      <c r="E10" s="47" t="s">
        <v>433</v>
      </c>
      <c r="F10" s="39">
        <f>'A1'!A12</f>
        <v>0</v>
      </c>
      <c r="G10" s="39">
        <f>'O6'!A10</f>
        <v>0</v>
      </c>
      <c r="H10" s="39">
        <f>'O7'!A9</f>
        <v>0</v>
      </c>
    </row>
    <row r="11" spans="1:47" ht="30" customHeight="1" x14ac:dyDescent="0.25">
      <c r="A11" s="39">
        <f>LOOKUP(B11,Avaliação!$D$2:$E$6)</f>
        <v>0</v>
      </c>
      <c r="B11" s="32" t="s">
        <v>33</v>
      </c>
      <c r="C11" s="47" t="s">
        <v>434</v>
      </c>
      <c r="D11" s="33"/>
      <c r="E11" s="47"/>
    </row>
    <row r="12" spans="1:47" ht="25.5" x14ac:dyDescent="0.25">
      <c r="A12" s="39">
        <f>LOOKUP(B12,Avaliação!$D$2:$E$6)</f>
        <v>0</v>
      </c>
      <c r="B12" s="32" t="s">
        <v>33</v>
      </c>
      <c r="C12" s="47" t="s">
        <v>435</v>
      </c>
      <c r="D12" s="33"/>
      <c r="E12" s="47"/>
    </row>
    <row r="13" spans="1:47" ht="25.5" x14ac:dyDescent="0.25">
      <c r="A13" s="39">
        <f>LOOKUP(B13,Avaliação!$D$2:$E$6)</f>
        <v>0</v>
      </c>
      <c r="B13" s="32" t="s">
        <v>33</v>
      </c>
      <c r="C13" s="47" t="s">
        <v>436</v>
      </c>
      <c r="D13" s="33"/>
      <c r="E13" s="47"/>
    </row>
    <row r="14" spans="1:47" ht="25.5" x14ac:dyDescent="0.25">
      <c r="A14" s="39">
        <f>LOOKUP(B14,Avaliação!$D$2:$E$6)</f>
        <v>0</v>
      </c>
      <c r="B14" s="32" t="s">
        <v>33</v>
      </c>
      <c r="C14" s="47" t="s">
        <v>217</v>
      </c>
      <c r="D14" s="34"/>
      <c r="E14" s="47" t="s">
        <v>437</v>
      </c>
      <c r="F14" s="39">
        <f>'A6'!A13</f>
        <v>0</v>
      </c>
      <c r="G14" s="39">
        <f>'A7'!A13</f>
        <v>0</v>
      </c>
    </row>
    <row r="16" spans="1:47" ht="26.25" customHeight="1" x14ac:dyDescent="0.25">
      <c r="A16" s="39">
        <f>(INT(AVERAGE(A17:A19))) + IF(AND((INT(AVERAGE(A17:A19))) &lt; AVERAGE(A17:A19), (AVERAGE(A20:A23) &gt; AVERAGE(A17:A19))), 1, 0)</f>
        <v>0</v>
      </c>
      <c r="B16" s="40" t="s">
        <v>29</v>
      </c>
      <c r="C16" s="41" t="s">
        <v>52</v>
      </c>
      <c r="D16" s="40" t="s">
        <v>31</v>
      </c>
      <c r="E16" s="40" t="s">
        <v>32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47" ht="38.25" x14ac:dyDescent="0.25">
      <c r="A17" s="39">
        <f>LOOKUP(B17,Avaliação!$D$2:$E$6)</f>
        <v>0</v>
      </c>
      <c r="B17" s="32" t="s">
        <v>33</v>
      </c>
      <c r="C17" s="43" t="s">
        <v>438</v>
      </c>
      <c r="D17" s="35"/>
      <c r="E17" s="47"/>
    </row>
    <row r="18" spans="1:47" s="25" customFormat="1" ht="38.25" x14ac:dyDescent="0.25">
      <c r="A18" s="39">
        <f>LOOKUP(B18,Avaliação!$D$2:$E$6)</f>
        <v>0</v>
      </c>
      <c r="B18" s="32" t="s">
        <v>33</v>
      </c>
      <c r="C18" s="43" t="s">
        <v>439</v>
      </c>
      <c r="D18" s="35"/>
      <c r="E18" s="47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44"/>
      <c r="Y18" s="44"/>
      <c r="Z18" s="44"/>
      <c r="AA18" s="71"/>
      <c r="AB18" s="71"/>
      <c r="AC18" s="71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</row>
    <row r="19" spans="1:47" ht="52.5" customHeight="1" x14ac:dyDescent="0.25">
      <c r="A19" s="39">
        <f>LOOKUP(B19,Avaliação!$D$2:$E$6)</f>
        <v>0</v>
      </c>
      <c r="B19" s="32" t="s">
        <v>33</v>
      </c>
      <c r="C19" s="43" t="s">
        <v>440</v>
      </c>
      <c r="D19" s="35"/>
      <c r="E19" s="47"/>
    </row>
    <row r="20" spans="1:47" ht="42.95" customHeight="1" x14ac:dyDescent="0.25">
      <c r="A20" s="39">
        <f>LOOKUP(B20,Avaliação!$D$2:$E$6)</f>
        <v>0</v>
      </c>
      <c r="B20" s="32" t="s">
        <v>33</v>
      </c>
      <c r="C20" s="47" t="s">
        <v>370</v>
      </c>
      <c r="D20" s="35"/>
      <c r="E20" s="47" t="s">
        <v>441</v>
      </c>
      <c r="F20" s="39">
        <f>'D1'!A14</f>
        <v>0</v>
      </c>
      <c r="G20" s="39">
        <f>'D2'!A15</f>
        <v>0</v>
      </c>
      <c r="H20" s="39">
        <f>'D6'!A16</f>
        <v>0</v>
      </c>
      <c r="I20" s="39">
        <f>'S5'!A22</f>
        <v>0</v>
      </c>
    </row>
    <row r="21" spans="1:47" ht="25.5" x14ac:dyDescent="0.25">
      <c r="A21" s="39">
        <f>LOOKUP(B21,Avaliação!$D$2:$E$6)</f>
        <v>0</v>
      </c>
      <c r="B21" s="32" t="s">
        <v>33</v>
      </c>
      <c r="C21" s="47" t="s">
        <v>442</v>
      </c>
      <c r="D21" s="35"/>
      <c r="E21" s="47"/>
    </row>
    <row r="22" spans="1:47" ht="51" x14ac:dyDescent="0.25">
      <c r="A22" s="39">
        <f>LOOKUP(B22,Avaliação!$D$2:$E$6)</f>
        <v>0</v>
      </c>
      <c r="B22" s="32" t="s">
        <v>33</v>
      </c>
      <c r="C22" s="47" t="s">
        <v>443</v>
      </c>
      <c r="D22" s="35"/>
      <c r="E22" s="47" t="s">
        <v>444</v>
      </c>
      <c r="F22" s="39">
        <f>'A6'!A25</f>
        <v>0</v>
      </c>
      <c r="G22" s="39">
        <f>'A7'!A19</f>
        <v>0</v>
      </c>
      <c r="H22" s="39">
        <f>'D1'!A19</f>
        <v>0</v>
      </c>
      <c r="I22" s="39">
        <f>'D2'!A19</f>
        <v>0</v>
      </c>
      <c r="J22" s="39">
        <f>'D7'!A27</f>
        <v>0</v>
      </c>
      <c r="K22" s="39">
        <f>'S5'!A24</f>
        <v>0</v>
      </c>
      <c r="L22" s="39">
        <f>'S6'!A18</f>
        <v>0</v>
      </c>
      <c r="M22" s="39">
        <f>'O1'!A14</f>
        <v>0</v>
      </c>
      <c r="N22" s="39">
        <f>'O3'!A20</f>
        <v>0</v>
      </c>
      <c r="O22" s="39">
        <f>'O4'!A22</f>
        <v>0</v>
      </c>
      <c r="P22" s="39">
        <f>'O5'!A16</f>
        <v>0</v>
      </c>
      <c r="Q22" s="39">
        <f>'O9'!A22</f>
        <v>0</v>
      </c>
      <c r="R22" s="39">
        <f>'R1'!A19</f>
        <v>0</v>
      </c>
      <c r="S22" s="39">
        <f>'R4'!A18</f>
        <v>0</v>
      </c>
    </row>
    <row r="23" spans="1:47" ht="33.6" customHeight="1" x14ac:dyDescent="0.25">
      <c r="A23" s="39">
        <f>LOOKUP(B23,Avaliação!$D$2:$E$6)</f>
        <v>0</v>
      </c>
      <c r="B23" s="32" t="s">
        <v>33</v>
      </c>
      <c r="C23" s="47" t="s">
        <v>445</v>
      </c>
      <c r="D23" s="35"/>
      <c r="E23" s="47"/>
    </row>
    <row r="25" spans="1:47" ht="26.25" customHeight="1" x14ac:dyDescent="0.25">
      <c r="A25" s="39">
        <f>(INT(AVERAGE(A26:A27))) + IF(AND((INT(AVERAGE(A26:A27))) &lt; AVERAGE(A26:A27), (AVERAGE(A28:A31) &gt; AVERAGE(A26:A27))), 1, 0)</f>
        <v>0</v>
      </c>
      <c r="B25" s="40" t="s">
        <v>29</v>
      </c>
      <c r="C25" s="41" t="s">
        <v>60</v>
      </c>
      <c r="D25" s="40" t="s">
        <v>31</v>
      </c>
      <c r="E25" s="40" t="s">
        <v>32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47" s="25" customFormat="1" ht="43.5" customHeight="1" x14ac:dyDescent="0.25">
      <c r="A26" s="39">
        <f>LOOKUP(B26,Avaliação!$D$2:$E$6)</f>
        <v>0</v>
      </c>
      <c r="B26" s="32" t="s">
        <v>33</v>
      </c>
      <c r="C26" s="43" t="s">
        <v>446</v>
      </c>
      <c r="D26" s="33"/>
      <c r="E26" s="47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44"/>
      <c r="Y26" s="44"/>
      <c r="Z26" s="44"/>
      <c r="AA26" s="71"/>
      <c r="AB26" s="71"/>
      <c r="AC26" s="71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ht="25.5" x14ac:dyDescent="0.25">
      <c r="A27" s="39">
        <f>LOOKUP(B27,Avaliação!$D$2:$E$6)</f>
        <v>0</v>
      </c>
      <c r="B27" s="32" t="s">
        <v>33</v>
      </c>
      <c r="C27" s="43" t="s">
        <v>447</v>
      </c>
      <c r="D27" s="33"/>
      <c r="E27" s="47"/>
    </row>
    <row r="28" spans="1:47" ht="27.95" customHeight="1" x14ac:dyDescent="0.25">
      <c r="A28" s="39">
        <f>LOOKUP(B28,Avaliação!$D$2:$E$6)</f>
        <v>0</v>
      </c>
      <c r="B28" s="32" t="s">
        <v>33</v>
      </c>
      <c r="C28" s="47" t="s">
        <v>448</v>
      </c>
      <c r="D28" s="33"/>
      <c r="E28" s="47"/>
    </row>
    <row r="29" spans="1:47" ht="27.95" customHeight="1" x14ac:dyDescent="0.25">
      <c r="A29" s="39">
        <f>LOOKUP(B29,Avaliação!$D$2:$E$6)</f>
        <v>0</v>
      </c>
      <c r="B29" s="32" t="s">
        <v>33</v>
      </c>
      <c r="C29" s="47" t="s">
        <v>449</v>
      </c>
      <c r="D29" s="33"/>
      <c r="E29" s="47"/>
    </row>
    <row r="30" spans="1:47" ht="27.95" customHeight="1" x14ac:dyDescent="0.25">
      <c r="A30" s="39">
        <f>LOOKUP(B30,Avaliação!$D$2:$E$6)</f>
        <v>0</v>
      </c>
      <c r="B30" s="32" t="s">
        <v>33</v>
      </c>
      <c r="C30" s="47" t="s">
        <v>450</v>
      </c>
      <c r="D30" s="33"/>
      <c r="E30" s="47"/>
    </row>
    <row r="31" spans="1:47" ht="27.95" customHeight="1" x14ac:dyDescent="0.25">
      <c r="A31" s="39">
        <f>LOOKUP(B31,Avaliação!$D$2:$E$6)</f>
        <v>0</v>
      </c>
      <c r="B31" s="32" t="s">
        <v>33</v>
      </c>
      <c r="C31" s="47" t="s">
        <v>451</v>
      </c>
      <c r="D31" s="33"/>
      <c r="E31" s="47"/>
    </row>
    <row r="33" spans="1:47" ht="26.25" customHeight="1" x14ac:dyDescent="0.25">
      <c r="A33" s="39">
        <f>(INT(AVERAGE(A34:A35))) + IF(AND((INT(AVERAGE(A34:A35))) &lt; AVERAGE(A34:A35), (AVERAGE(A36:A40) &gt; AVERAGE(A34:A35))), 1, 0)</f>
        <v>0</v>
      </c>
      <c r="B33" s="40" t="s">
        <v>29</v>
      </c>
      <c r="C33" s="41" t="s">
        <v>71</v>
      </c>
      <c r="D33" s="40" t="s">
        <v>31</v>
      </c>
      <c r="E33" s="40" t="s">
        <v>32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47" ht="25.5" x14ac:dyDescent="0.25">
      <c r="A34" s="39">
        <f>LOOKUP(B34,Avaliação!$D$2:$E$6)</f>
        <v>0</v>
      </c>
      <c r="B34" s="32" t="s">
        <v>33</v>
      </c>
      <c r="C34" s="43" t="s">
        <v>452</v>
      </c>
      <c r="D34" s="33"/>
      <c r="E34" s="47"/>
    </row>
    <row r="35" spans="1:47" ht="25.5" x14ac:dyDescent="0.25">
      <c r="A35" s="39">
        <f>LOOKUP(B35,Avaliação!$D$2:$E$6)</f>
        <v>0</v>
      </c>
      <c r="B35" s="32" t="s">
        <v>33</v>
      </c>
      <c r="C35" s="43" t="s">
        <v>390</v>
      </c>
      <c r="D35" s="34"/>
      <c r="E35" s="47" t="s">
        <v>453</v>
      </c>
      <c r="F35" s="39">
        <f>'D1'!A33</f>
        <v>0</v>
      </c>
      <c r="G35" s="39">
        <f>'S5'!A43</f>
        <v>0</v>
      </c>
    </row>
    <row r="36" spans="1:47" s="25" customFormat="1" ht="25.5" x14ac:dyDescent="0.25">
      <c r="A36" s="39">
        <f>LOOKUP(B36,Avaliação!$D$2:$E$6)</f>
        <v>0</v>
      </c>
      <c r="B36" s="32" t="s">
        <v>33</v>
      </c>
      <c r="C36" s="47" t="s">
        <v>454</v>
      </c>
      <c r="D36" s="33"/>
      <c r="E36" s="47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4"/>
      <c r="Y36" s="44"/>
      <c r="Z36" s="44"/>
      <c r="AA36" s="71"/>
      <c r="AB36" s="71"/>
      <c r="AC36" s="71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</row>
    <row r="37" spans="1:47" ht="25.5" x14ac:dyDescent="0.25">
      <c r="A37" s="39">
        <f>LOOKUP(B37,Avaliação!$D$2:$E$6)</f>
        <v>0</v>
      </c>
      <c r="B37" s="32" t="s">
        <v>33</v>
      </c>
      <c r="C37" s="47" t="s">
        <v>455</v>
      </c>
      <c r="D37" s="34"/>
      <c r="E37" s="47" t="s">
        <v>456</v>
      </c>
      <c r="F37" s="39">
        <f>'D1'!A34</f>
        <v>0</v>
      </c>
    </row>
    <row r="38" spans="1:47" ht="25.5" x14ac:dyDescent="0.25">
      <c r="A38" s="39">
        <f>LOOKUP(B38,Avaliação!$D$2:$E$6)</f>
        <v>0</v>
      </c>
      <c r="B38" s="32" t="s">
        <v>33</v>
      </c>
      <c r="C38" s="47" t="s">
        <v>457</v>
      </c>
      <c r="D38" s="34"/>
      <c r="E38" s="47" t="s">
        <v>456</v>
      </c>
      <c r="F38" s="39">
        <f>'D1'!A35</f>
        <v>0</v>
      </c>
    </row>
    <row r="39" spans="1:47" ht="25.5" x14ac:dyDescent="0.25">
      <c r="A39" s="39">
        <f>LOOKUP(B39,Avaliação!$D$2:$E$6)</f>
        <v>0</v>
      </c>
      <c r="B39" s="32" t="s">
        <v>33</v>
      </c>
      <c r="C39" s="47" t="s">
        <v>458</v>
      </c>
      <c r="D39" s="34"/>
      <c r="E39" s="47" t="s">
        <v>453</v>
      </c>
      <c r="F39" s="39">
        <f>'D1'!A36</f>
        <v>0</v>
      </c>
      <c r="G39" s="39">
        <f>'S5'!A41</f>
        <v>0</v>
      </c>
    </row>
    <row r="40" spans="1:47" ht="38.25" x14ac:dyDescent="0.25">
      <c r="A40" s="39">
        <f>LOOKUP(B40,Avaliação!$D$2:$E$6)</f>
        <v>0</v>
      </c>
      <c r="B40" s="32" t="s">
        <v>33</v>
      </c>
      <c r="C40" s="47" t="s">
        <v>459</v>
      </c>
      <c r="D40" s="34"/>
      <c r="E40" s="47" t="s">
        <v>460</v>
      </c>
      <c r="F40" s="39">
        <f>'D1'!A37</f>
        <v>0</v>
      </c>
      <c r="G40" s="39">
        <f>'S5'!A44</f>
        <v>0</v>
      </c>
      <c r="H40" s="39">
        <f>'O4'!A39</f>
        <v>0</v>
      </c>
    </row>
    <row r="43" spans="1:47" ht="15" customHeight="1" x14ac:dyDescent="0.25">
      <c r="A43" s="73" t="s">
        <v>21</v>
      </c>
      <c r="B43" s="74"/>
    </row>
    <row r="44" spans="1:47" ht="15" customHeight="1" x14ac:dyDescent="0.25">
      <c r="A44" s="44">
        <v>0</v>
      </c>
      <c r="B44" s="59" t="s">
        <v>22</v>
      </c>
    </row>
    <row r="45" spans="1:47" ht="15" customHeight="1" x14ac:dyDescent="0.25">
      <c r="A45" s="44">
        <v>1</v>
      </c>
      <c r="B45" s="59" t="s">
        <v>23</v>
      </c>
    </row>
    <row r="46" spans="1:47" ht="15" customHeight="1" x14ac:dyDescent="0.25">
      <c r="A46" s="44">
        <v>2</v>
      </c>
      <c r="B46" s="59" t="s">
        <v>24</v>
      </c>
    </row>
    <row r="47" spans="1:47" ht="15" customHeight="1" x14ac:dyDescent="0.25">
      <c r="A47" s="44">
        <v>3</v>
      </c>
      <c r="B47" s="59" t="s">
        <v>25</v>
      </c>
    </row>
    <row r="48" spans="1:47" ht="15.75" customHeight="1" x14ac:dyDescent="0.25">
      <c r="A48" s="44">
        <v>4</v>
      </c>
      <c r="B48" s="59" t="s">
        <v>26</v>
      </c>
    </row>
    <row r="49" spans="1:2" ht="15.75" customHeight="1" x14ac:dyDescent="0.25"/>
    <row r="50" spans="1:2" ht="15.75" customHeight="1" x14ac:dyDescent="0.25">
      <c r="A50" s="75" t="s">
        <v>74</v>
      </c>
      <c r="B50" s="16" t="s">
        <v>75</v>
      </c>
    </row>
    <row r="51" spans="1:2" ht="15.75" customHeight="1" x14ac:dyDescent="0.25"/>
    <row r="52" spans="1:2" ht="15.75" customHeight="1" x14ac:dyDescent="0.25"/>
    <row r="53" spans="1:2" ht="15.75" customHeight="1" x14ac:dyDescent="0.25"/>
    <row r="54" spans="1:2" ht="15.75" customHeight="1" x14ac:dyDescent="0.25"/>
    <row r="55" spans="1:2" ht="15.75" customHeight="1" x14ac:dyDescent="0.25"/>
    <row r="56" spans="1:2" ht="15.75" customHeight="1" x14ac:dyDescent="0.25"/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sheetProtection selectLockedCells="1"/>
  <conditionalFormatting sqref="A2:A42 A49 A51:A1048576">
    <cfRule type="cellIs" dxfId="599" priority="16" operator="equal">
      <formula>0</formula>
    </cfRule>
    <cfRule type="cellIs" dxfId="598" priority="17" operator="equal">
      <formula>1</formula>
    </cfRule>
    <cfRule type="cellIs" dxfId="597" priority="18" operator="equal">
      <formula>2</formula>
    </cfRule>
    <cfRule type="cellIs" dxfId="596" priority="19" operator="equal">
      <formula>3</formula>
    </cfRule>
    <cfRule type="cellIs" dxfId="595" priority="20" operator="equal">
      <formula>4</formula>
    </cfRule>
  </conditionalFormatting>
  <conditionalFormatting sqref="F1:W1 F3:W6 F8:W15 F17:W24 F26:W32 F34:W1048576">
    <cfRule type="cellIs" dxfId="594" priority="11" operator="equal">
      <formula>0</formula>
    </cfRule>
    <cfRule type="cellIs" dxfId="593" priority="12" operator="equal">
      <formula>1</formula>
    </cfRule>
    <cfRule type="cellIs" dxfId="592" priority="13" operator="equal">
      <formula>2</formula>
    </cfRule>
    <cfRule type="cellIs" dxfId="591" priority="14" operator="equal">
      <formula>3</formula>
    </cfRule>
    <cfRule type="cellIs" dxfId="590" priority="15" operator="equal">
      <formula>4</formula>
    </cfRule>
  </conditionalFormatting>
  <conditionalFormatting sqref="A44:A48">
    <cfRule type="cellIs" dxfId="589" priority="6" operator="equal">
      <formula>0</formula>
    </cfRule>
    <cfRule type="cellIs" dxfId="588" priority="7" operator="equal">
      <formula>1</formula>
    </cfRule>
    <cfRule type="cellIs" dxfId="587" priority="8" operator="equal">
      <formula>2</formula>
    </cfRule>
    <cfRule type="cellIs" dxfId="586" priority="9" operator="equal">
      <formula>3</formula>
    </cfRule>
    <cfRule type="cellIs" dxfId="585" priority="10" operator="equal">
      <formula>4</formula>
    </cfRule>
  </conditionalFormatting>
  <conditionalFormatting sqref="A50">
    <cfRule type="cellIs" dxfId="584" priority="1" operator="equal">
      <formula>0</formula>
    </cfRule>
    <cfRule type="cellIs" dxfId="583" priority="2" operator="equal">
      <formula>1</formula>
    </cfRule>
    <cfRule type="cellIs" dxfId="582" priority="3" operator="equal">
      <formula>2</formula>
    </cfRule>
    <cfRule type="cellIs" dxfId="581" priority="4" operator="equal">
      <formula>3</formula>
    </cfRule>
    <cfRule type="cellIs" dxfId="58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B3:B5 B8:B14 B17:B23 B26:B31 B34:B40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U990"/>
  <sheetViews>
    <sheetView zoomScale="90" zoomScaleNormal="90" workbookViewId="0">
      <pane ySplit="1" topLeftCell="A13" activePane="bottomLeft" state="frozen"/>
      <selection activeCell="B36" sqref="B36"/>
      <selection pane="bottomLeft" activeCell="C12" sqref="C12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20" t="s">
        <v>461</v>
      </c>
      <c r="B1" s="20" t="s">
        <v>462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7.75" customHeight="1" x14ac:dyDescent="0.25">
      <c r="A2" s="12">
        <f>(INT(AVERAGE(A3))) + IF(AND((INT(AVERAGE(A3))) &lt; AVERAGE(A3), (AVERAGE(A4:A5)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25.5" x14ac:dyDescent="0.25">
      <c r="A3" s="12">
        <f>LOOKUP(B3,Avaliação!$D$2:$E$6)</f>
        <v>0</v>
      </c>
      <c r="B3" s="32" t="s">
        <v>33</v>
      </c>
      <c r="C3" s="28" t="s">
        <v>463</v>
      </c>
      <c r="D3" s="33"/>
      <c r="E3" s="26"/>
    </row>
    <row r="4" spans="1:47" ht="26.25" customHeight="1" x14ac:dyDescent="0.25">
      <c r="A4" s="12">
        <f>LOOKUP(B4,Avaliação!$D$2:$E$6)</f>
        <v>0</v>
      </c>
      <c r="B4" s="32" t="s">
        <v>33</v>
      </c>
      <c r="C4" s="17" t="s">
        <v>332</v>
      </c>
      <c r="D4" s="34"/>
      <c r="E4" s="26" t="s">
        <v>464</v>
      </c>
      <c r="F4" s="12">
        <f>'A10'!A4</f>
        <v>0</v>
      </c>
      <c r="G4" s="12">
        <f>'R2'!A4</f>
        <v>0</v>
      </c>
    </row>
    <row r="5" spans="1:47" ht="21.6" customHeight="1" x14ac:dyDescent="0.25">
      <c r="A5" s="12">
        <f>LOOKUP(B5,Avaliação!$D$2:$E$6)</f>
        <v>0</v>
      </c>
      <c r="B5" s="32" t="s">
        <v>33</v>
      </c>
      <c r="C5" s="17" t="s">
        <v>465</v>
      </c>
      <c r="D5" s="34"/>
      <c r="E5" s="26" t="s">
        <v>466</v>
      </c>
      <c r="F5" s="12">
        <f>'A10'!A5</f>
        <v>0</v>
      </c>
    </row>
    <row r="7" spans="1:47" ht="27.75" customHeight="1" x14ac:dyDescent="0.25">
      <c r="A7" s="12">
        <f>(INT(AVERAGE(A8:A10))) + IF(AND((ROUNDDOWN(AVERAGE(A8:A10),0)) &lt; AVERAGE(A8:A10), (AVERAGE(A11:A13) &gt; AVERAGE(A8:A10))), 1, 0)</f>
        <v>0</v>
      </c>
      <c r="B7" s="10" t="s">
        <v>29</v>
      </c>
      <c r="C7" s="11" t="s">
        <v>40</v>
      </c>
      <c r="D7" s="10" t="s">
        <v>31</v>
      </c>
      <c r="E7" s="10" t="s">
        <v>32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47" ht="38.25" x14ac:dyDescent="0.25">
      <c r="A8" s="12">
        <f>LOOKUP(B8,Avaliação!$D$2:$E$6)</f>
        <v>0</v>
      </c>
      <c r="B8" s="32" t="s">
        <v>33</v>
      </c>
      <c r="C8" s="28" t="s">
        <v>467</v>
      </c>
      <c r="D8" s="33"/>
    </row>
    <row r="9" spans="1:47" s="25" customFormat="1" ht="30" customHeight="1" x14ac:dyDescent="0.25">
      <c r="A9" s="12">
        <f>LOOKUP(B9,Avaliação!$D$2:$E$6)</f>
        <v>0</v>
      </c>
      <c r="B9" s="32" t="s">
        <v>33</v>
      </c>
      <c r="C9" s="28" t="s">
        <v>468</v>
      </c>
      <c r="D9" s="34"/>
      <c r="E9" s="26" t="s">
        <v>469</v>
      </c>
      <c r="F9" s="12">
        <f>'A10'!A9</f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38.25" x14ac:dyDescent="0.25">
      <c r="A10" s="12">
        <f>LOOKUP(B10,Avaliação!$D$2:$E$6)</f>
        <v>0</v>
      </c>
      <c r="B10" s="32" t="s">
        <v>33</v>
      </c>
      <c r="C10" s="28" t="s">
        <v>470</v>
      </c>
      <c r="D10" s="33"/>
      <c r="E10" s="26"/>
    </row>
    <row r="11" spans="1:47" ht="19.5" customHeight="1" x14ac:dyDescent="0.25">
      <c r="A11" s="12">
        <f>LOOKUP(B11,Avaliação!$D$2:$E$6)</f>
        <v>0</v>
      </c>
      <c r="B11" s="32" t="s">
        <v>33</v>
      </c>
      <c r="C11" s="17" t="s">
        <v>471</v>
      </c>
      <c r="D11" s="33"/>
      <c r="E11" s="26"/>
    </row>
    <row r="12" spans="1:47" ht="19.5" customHeight="1" x14ac:dyDescent="0.25">
      <c r="A12" s="12">
        <f>LOOKUP(B12,Avaliação!$D$2:$E$6)</f>
        <v>0</v>
      </c>
      <c r="B12" s="32" t="s">
        <v>33</v>
      </c>
      <c r="C12" s="17" t="s">
        <v>472</v>
      </c>
      <c r="D12" s="33"/>
    </row>
    <row r="13" spans="1:47" ht="38.25" x14ac:dyDescent="0.25">
      <c r="A13" s="12">
        <f>LOOKUP(B13,Avaliação!$D$2:$E$6)</f>
        <v>0</v>
      </c>
      <c r="B13" s="32" t="s">
        <v>33</v>
      </c>
      <c r="C13" s="17" t="s">
        <v>473</v>
      </c>
      <c r="D13" s="33"/>
    </row>
    <row r="15" spans="1:47" ht="27.75" customHeight="1" x14ac:dyDescent="0.25">
      <c r="A15" s="12">
        <f>(INT(AVERAGE(A16:A18))) + IF(AND((INT(AVERAGE(A16:A18))) &lt; AVERAGE(A16:A18), (AVERAGE(A19:A20) &gt; AVERAGE(A16:A18))), 1, 0)</f>
        <v>0</v>
      </c>
      <c r="B15" s="10" t="s">
        <v>29</v>
      </c>
      <c r="C15" s="11" t="s">
        <v>52</v>
      </c>
      <c r="D15" s="10" t="s">
        <v>31</v>
      </c>
      <c r="E15" s="10" t="s">
        <v>32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47" ht="33.75" customHeight="1" x14ac:dyDescent="0.25">
      <c r="A16" s="12">
        <f>LOOKUP(B16,Avaliação!$D$2:$E$6)</f>
        <v>0</v>
      </c>
      <c r="B16" s="32" t="s">
        <v>33</v>
      </c>
      <c r="C16" s="28" t="s">
        <v>474</v>
      </c>
      <c r="D16" s="33"/>
    </row>
    <row r="17" spans="1:47" ht="21.6" customHeight="1" x14ac:dyDescent="0.25">
      <c r="A17" s="12">
        <f>LOOKUP(B17,Avaliação!$D$2:$E$6)</f>
        <v>0</v>
      </c>
      <c r="B17" s="32" t="s">
        <v>33</v>
      </c>
      <c r="C17" s="28" t="s">
        <v>475</v>
      </c>
      <c r="D17" s="33"/>
    </row>
    <row r="18" spans="1:47" ht="38.25" x14ac:dyDescent="0.25">
      <c r="A18" s="12">
        <f>LOOKUP(B18,Avaliação!$D$2:$E$6)</f>
        <v>0</v>
      </c>
      <c r="B18" s="32" t="s">
        <v>33</v>
      </c>
      <c r="C18" s="28" t="s">
        <v>476</v>
      </c>
      <c r="D18" s="33"/>
    </row>
    <row r="19" spans="1:47" s="25" customFormat="1" ht="38.25" x14ac:dyDescent="0.25">
      <c r="A19" s="12">
        <f>LOOKUP(B19,Avaliação!$D$2:$E$6)</f>
        <v>0</v>
      </c>
      <c r="B19" s="32" t="s">
        <v>33</v>
      </c>
      <c r="C19" s="17" t="s">
        <v>477</v>
      </c>
      <c r="D19" s="33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25.5" x14ac:dyDescent="0.25">
      <c r="A20" s="12">
        <f>LOOKUP(B20,Avaliação!$D$2:$E$6)</f>
        <v>0</v>
      </c>
      <c r="B20" s="32" t="s">
        <v>33</v>
      </c>
      <c r="C20" s="17" t="s">
        <v>478</v>
      </c>
      <c r="D20" s="33"/>
    </row>
    <row r="22" spans="1:47" ht="27.75" customHeight="1" x14ac:dyDescent="0.25">
      <c r="A22" s="12">
        <f>(INT(AVERAGE(A23:A25))) + IF(AND((INT(AVERAGE(A23:A25))) &lt; AVERAGE(A23:A25), (AVERAGE(A26:A28) &gt; AVERAGE(A23:A25))), 1, 0)</f>
        <v>0</v>
      </c>
      <c r="B22" s="10" t="s">
        <v>29</v>
      </c>
      <c r="C22" s="11" t="s">
        <v>60</v>
      </c>
      <c r="D22" s="10" t="s">
        <v>31</v>
      </c>
      <c r="E22" s="10" t="s">
        <v>32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47" ht="38.25" x14ac:dyDescent="0.25">
      <c r="A23" s="12">
        <f>LOOKUP(B23,Avaliação!$D$2:$E$6)</f>
        <v>0</v>
      </c>
      <c r="B23" s="32" t="s">
        <v>33</v>
      </c>
      <c r="C23" s="28" t="s">
        <v>479</v>
      </c>
      <c r="D23" s="33"/>
      <c r="E23" s="26"/>
    </row>
    <row r="24" spans="1:47" ht="25.5" x14ac:dyDescent="0.25">
      <c r="A24" s="12">
        <f>LOOKUP(B24,Avaliação!$D$2:$E$6)</f>
        <v>0</v>
      </c>
      <c r="B24" s="32" t="s">
        <v>33</v>
      </c>
      <c r="C24" s="28" t="s">
        <v>480</v>
      </c>
      <c r="D24" s="33"/>
      <c r="E24" s="26"/>
    </row>
    <row r="25" spans="1:47" ht="25.5" x14ac:dyDescent="0.25">
      <c r="A25" s="12">
        <f>LOOKUP(B25,Avaliação!$D$2:$E$6)</f>
        <v>0</v>
      </c>
      <c r="B25" s="32" t="s">
        <v>33</v>
      </c>
      <c r="C25" s="28" t="s">
        <v>481</v>
      </c>
      <c r="D25" s="33"/>
      <c r="E25" s="26"/>
    </row>
    <row r="26" spans="1:47" ht="25.5" x14ac:dyDescent="0.25">
      <c r="A26" s="12">
        <f>LOOKUP(B26,Avaliação!$D$2:$E$6)</f>
        <v>0</v>
      </c>
      <c r="B26" s="32" t="s">
        <v>33</v>
      </c>
      <c r="C26" s="17" t="s">
        <v>482</v>
      </c>
      <c r="D26" s="33"/>
      <c r="E26" s="26"/>
    </row>
    <row r="27" spans="1:47" s="25" customFormat="1" ht="25.5" x14ac:dyDescent="0.25">
      <c r="A27" s="12">
        <f>LOOKUP(B27,Avaliação!$D$2:$E$6)</f>
        <v>0</v>
      </c>
      <c r="B27" s="32" t="s">
        <v>33</v>
      </c>
      <c r="C27" s="17" t="s">
        <v>483</v>
      </c>
      <c r="D27" s="33"/>
      <c r="E27" s="2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63.75" x14ac:dyDescent="0.25">
      <c r="A28" s="12">
        <f>LOOKUP(B28,Avaliação!$D$2:$E$6)</f>
        <v>0</v>
      </c>
      <c r="B28" s="32" t="s">
        <v>33</v>
      </c>
      <c r="C28" s="17" t="s">
        <v>65</v>
      </c>
      <c r="D28" s="53"/>
      <c r="E28" s="26" t="s">
        <v>484</v>
      </c>
      <c r="F28" s="12">
        <f>'A1'!A32</f>
        <v>0</v>
      </c>
      <c r="G28" s="12">
        <f>'A7'!A26</f>
        <v>0</v>
      </c>
      <c r="H28" s="12">
        <f>'A8'!A32</f>
        <v>0</v>
      </c>
      <c r="I28" s="12">
        <f>'D1'!A24</f>
        <v>0</v>
      </c>
      <c r="J28" s="12">
        <f>'D2'!A25</f>
        <v>0</v>
      </c>
      <c r="K28" s="12">
        <f>'D5'!A32</f>
        <v>0</v>
      </c>
      <c r="L28" s="12">
        <f>'D6'!A26</f>
        <v>0</v>
      </c>
      <c r="M28" s="12">
        <f>'S5'!A34</f>
        <v>0</v>
      </c>
      <c r="N28" s="12">
        <f>'Q1'!A25</f>
        <v>0</v>
      </c>
      <c r="O28" s="12">
        <f>'Q2'!A25</f>
        <v>0</v>
      </c>
      <c r="P28" s="12">
        <f>'Q3'!A24</f>
        <v>0</v>
      </c>
      <c r="Q28" s="12">
        <f>'O1'!A23</f>
        <v>0</v>
      </c>
      <c r="R28" s="12">
        <f>'O2'!A25</f>
        <v>0</v>
      </c>
      <c r="S28" s="12">
        <f>'O3'!A28</f>
        <v>0</v>
      </c>
      <c r="T28" s="12">
        <f>'O4'!A31</f>
        <v>0</v>
      </c>
      <c r="U28" s="12">
        <f>'O5'!A24</f>
        <v>0</v>
      </c>
      <c r="V28" s="12">
        <f>'O9'!A30</f>
        <v>0</v>
      </c>
      <c r="W28" s="12">
        <f>'R2'!A24</f>
        <v>0</v>
      </c>
    </row>
    <row r="29" spans="1:47" ht="17.25" customHeight="1" x14ac:dyDescent="0.25"/>
    <row r="30" spans="1:47" ht="27.75" customHeight="1" x14ac:dyDescent="0.25">
      <c r="A30" s="12">
        <f>(INT(AVERAGE(A31:A32))) + IF(AND((INT(AVERAGE(A31:A32))) &lt; AVERAGE(A31:A32), (AVERAGE(A33:A34) &gt; AVERAGE(A31:A32))), 1, 0)</f>
        <v>0</v>
      </c>
      <c r="B30" s="10" t="s">
        <v>29</v>
      </c>
      <c r="C30" s="11" t="s">
        <v>71</v>
      </c>
      <c r="D30" s="10" t="s">
        <v>31</v>
      </c>
      <c r="E30" s="10" t="s">
        <v>32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47" ht="28.5" customHeight="1" x14ac:dyDescent="0.25">
      <c r="A31" s="12">
        <f>LOOKUP(B31,Avaliação!$D$2:$E$6)</f>
        <v>0</v>
      </c>
      <c r="B31" s="32" t="s">
        <v>33</v>
      </c>
      <c r="C31" s="28" t="s">
        <v>485</v>
      </c>
      <c r="D31" s="33"/>
      <c r="E31" s="26"/>
    </row>
    <row r="32" spans="1:47" ht="28.5" customHeight="1" x14ac:dyDescent="0.25">
      <c r="A32" s="12">
        <f>LOOKUP(B32,Avaliação!$D$2:$E$6)</f>
        <v>0</v>
      </c>
      <c r="B32" s="32" t="s">
        <v>33</v>
      </c>
      <c r="C32" s="28" t="s">
        <v>486</v>
      </c>
      <c r="D32" s="33"/>
      <c r="E32" s="26"/>
    </row>
    <row r="33" spans="1:47" ht="28.5" customHeight="1" x14ac:dyDescent="0.25">
      <c r="A33" s="12">
        <f>LOOKUP(B33,Avaliação!$D$2:$E$6)</f>
        <v>0</v>
      </c>
      <c r="B33" s="32" t="s">
        <v>33</v>
      </c>
      <c r="C33" s="17" t="s">
        <v>487</v>
      </c>
      <c r="D33" s="33"/>
      <c r="E33" s="26"/>
    </row>
    <row r="34" spans="1:47" ht="28.5" customHeight="1" x14ac:dyDescent="0.25">
      <c r="A34" s="12">
        <f>LOOKUP(B34,Avaliação!$D$2:$E$6)</f>
        <v>0</v>
      </c>
      <c r="B34" s="32" t="s">
        <v>33</v>
      </c>
      <c r="C34" s="17" t="s">
        <v>488</v>
      </c>
      <c r="D34" s="33"/>
      <c r="E34" s="26"/>
    </row>
    <row r="37" spans="1:47" s="25" customFormat="1" ht="16.5" customHeight="1" x14ac:dyDescent="0.25">
      <c r="A37" s="56" t="s">
        <v>21</v>
      </c>
      <c r="B37" s="55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15" customHeight="1" x14ac:dyDescent="0.25">
      <c r="A38" s="16">
        <v>0</v>
      </c>
      <c r="B38" s="59" t="s">
        <v>22</v>
      </c>
    </row>
    <row r="39" spans="1:47" ht="15" customHeight="1" x14ac:dyDescent="0.25">
      <c r="A39" s="16">
        <v>1</v>
      </c>
      <c r="B39" s="59" t="s">
        <v>23</v>
      </c>
    </row>
    <row r="40" spans="1:47" ht="15" customHeight="1" x14ac:dyDescent="0.25">
      <c r="A40" s="16">
        <v>2</v>
      </c>
      <c r="B40" s="59" t="s">
        <v>24</v>
      </c>
    </row>
    <row r="41" spans="1:47" ht="15" customHeight="1" x14ac:dyDescent="0.25">
      <c r="A41" s="16">
        <v>3</v>
      </c>
      <c r="B41" s="59" t="s">
        <v>25</v>
      </c>
    </row>
    <row r="42" spans="1:47" ht="15" customHeight="1" x14ac:dyDescent="0.25">
      <c r="A42" s="16">
        <v>4</v>
      </c>
      <c r="B42" s="59" t="s">
        <v>26</v>
      </c>
    </row>
    <row r="44" spans="1:47" ht="15" customHeight="1" x14ac:dyDescent="0.25">
      <c r="A44" s="70" t="s">
        <v>74</v>
      </c>
      <c r="B44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sheetProtection selectLockedCells="1"/>
  <conditionalFormatting sqref="A2:A36 A43 A45:A1048576">
    <cfRule type="cellIs" dxfId="579" priority="21" operator="equal">
      <formula>0</formula>
    </cfRule>
    <cfRule type="cellIs" dxfId="578" priority="22" operator="equal">
      <formula>1</formula>
    </cfRule>
    <cfRule type="cellIs" dxfId="577" priority="23" operator="equal">
      <formula>2</formula>
    </cfRule>
    <cfRule type="cellIs" dxfId="576" priority="24" operator="equal">
      <formula>3</formula>
    </cfRule>
    <cfRule type="cellIs" dxfId="575" priority="25" operator="equal">
      <formula>4</formula>
    </cfRule>
  </conditionalFormatting>
  <conditionalFormatting sqref="F3:W6 F1:H1 J1:W1 F8:W14 F16:W21 F23:W29 F31:W1048576">
    <cfRule type="cellIs" dxfId="574" priority="16" operator="equal">
      <formula>0</formula>
    </cfRule>
    <cfRule type="cellIs" dxfId="573" priority="17" operator="equal">
      <formula>1</formula>
    </cfRule>
    <cfRule type="cellIs" dxfId="572" priority="18" operator="equal">
      <formula>2</formula>
    </cfRule>
    <cfRule type="cellIs" dxfId="571" priority="19" operator="equal">
      <formula>3</formula>
    </cfRule>
    <cfRule type="cellIs" dxfId="570" priority="20" operator="equal">
      <formula>4</formula>
    </cfRule>
  </conditionalFormatting>
  <conditionalFormatting sqref="I1">
    <cfRule type="cellIs" dxfId="569" priority="11" operator="equal">
      <formula>0</formula>
    </cfRule>
    <cfRule type="cellIs" dxfId="568" priority="12" operator="equal">
      <formula>1</formula>
    </cfRule>
    <cfRule type="cellIs" dxfId="567" priority="13" operator="equal">
      <formula>2</formula>
    </cfRule>
    <cfRule type="cellIs" dxfId="566" priority="14" operator="equal">
      <formula>3</formula>
    </cfRule>
    <cfRule type="cellIs" dxfId="565" priority="15" operator="equal">
      <formula>4</formula>
    </cfRule>
  </conditionalFormatting>
  <conditionalFormatting sqref="A38:A42">
    <cfRule type="cellIs" dxfId="564" priority="6" operator="equal">
      <formula>0</formula>
    </cfRule>
    <cfRule type="cellIs" dxfId="563" priority="7" operator="equal">
      <formula>1</formula>
    </cfRule>
    <cfRule type="cellIs" dxfId="562" priority="8" operator="equal">
      <formula>2</formula>
    </cfRule>
    <cfRule type="cellIs" dxfId="561" priority="9" operator="equal">
      <formula>3</formula>
    </cfRule>
    <cfRule type="cellIs" dxfId="560" priority="10" operator="equal">
      <formula>4</formula>
    </cfRule>
  </conditionalFormatting>
  <conditionalFormatting sqref="A44">
    <cfRule type="cellIs" dxfId="559" priority="1" operator="equal">
      <formula>0</formula>
    </cfRule>
    <cfRule type="cellIs" dxfId="558" priority="2" operator="equal">
      <formula>1</formula>
    </cfRule>
    <cfRule type="cellIs" dxfId="557" priority="3" operator="equal">
      <formula>2</formula>
    </cfRule>
    <cfRule type="cellIs" dxfId="556" priority="4" operator="equal">
      <formula>3</formula>
    </cfRule>
    <cfRule type="cellIs" dxfId="55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B3:B5 B8:B13 B16:B20 B23:B28 B31:B34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U996"/>
  <sheetViews>
    <sheetView zoomScale="90" zoomScaleNormal="90" workbookViewId="0">
      <pane ySplit="1" topLeftCell="A35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20" t="s">
        <v>489</v>
      </c>
      <c r="B1" s="20" t="s">
        <v>490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7.75" customHeight="1" x14ac:dyDescent="0.25">
      <c r="A2" s="12">
        <f>(INT(AVERAGE(A3:A4))) + IF(AND((INT(AVERAGE(A3:A4))) &lt; AVERAGE(A3:A4), (AVERAGE(A5)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38.25" x14ac:dyDescent="0.25">
      <c r="A3" s="12">
        <f>LOOKUP(B3,Avaliação!$D$2:$E$6)</f>
        <v>0</v>
      </c>
      <c r="B3" s="32" t="s">
        <v>33</v>
      </c>
      <c r="C3" s="28" t="s">
        <v>491</v>
      </c>
      <c r="D3" s="33"/>
    </row>
    <row r="4" spans="1:47" ht="25.5" x14ac:dyDescent="0.25">
      <c r="A4" s="12">
        <f>LOOKUP(B4,Avaliação!$D$2:$E$6)</f>
        <v>0</v>
      </c>
      <c r="B4" s="32" t="s">
        <v>33</v>
      </c>
      <c r="C4" s="28" t="s">
        <v>492</v>
      </c>
      <c r="D4" s="34"/>
      <c r="E4" s="29" t="s">
        <v>493</v>
      </c>
      <c r="F4" s="12">
        <f>'S6'!A7</f>
        <v>0</v>
      </c>
      <c r="G4" s="12">
        <f>'O4'!A7</f>
        <v>0</v>
      </c>
    </row>
    <row r="5" spans="1:47" ht="38.25" x14ac:dyDescent="0.25">
      <c r="A5" s="12">
        <f>LOOKUP(B5,Avaliação!$D$2:$E$6)</f>
        <v>0</v>
      </c>
      <c r="B5" s="32" t="s">
        <v>33</v>
      </c>
      <c r="C5" s="17" t="s">
        <v>494</v>
      </c>
      <c r="D5" s="33"/>
    </row>
    <row r="7" spans="1:47" ht="27.75" customHeight="1" x14ac:dyDescent="0.25">
      <c r="A7" s="12">
        <f>(INT(AVERAGE(A8:A10))) + IF(AND((INT(AVERAGE(A8:A10))) &lt; AVERAGE(A8:A10), (AVERAGE(A11:A16) &gt; AVERAGE(A8:A10))), 1, 0)</f>
        <v>0</v>
      </c>
      <c r="B7" s="10" t="s">
        <v>29</v>
      </c>
      <c r="C7" s="11" t="s">
        <v>40</v>
      </c>
      <c r="D7" s="10" t="s">
        <v>31</v>
      </c>
      <c r="E7" s="10" t="s">
        <v>32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47" ht="38.25" x14ac:dyDescent="0.25">
      <c r="A8" s="12">
        <f>LOOKUP(B8,Avaliação!$D$2:$E$6)</f>
        <v>0</v>
      </c>
      <c r="B8" s="32" t="s">
        <v>33</v>
      </c>
      <c r="C8" s="28" t="s">
        <v>495</v>
      </c>
      <c r="D8" s="34"/>
      <c r="E8" s="29" t="s">
        <v>496</v>
      </c>
      <c r="F8" s="12">
        <f>'R1'!A10</f>
        <v>0</v>
      </c>
    </row>
    <row r="9" spans="1:47" s="25" customFormat="1" ht="38.25" x14ac:dyDescent="0.25">
      <c r="A9" s="12">
        <f>LOOKUP(B9,Avaliação!$D$2:$E$6)</f>
        <v>0</v>
      </c>
      <c r="B9" s="32" t="s">
        <v>33</v>
      </c>
      <c r="C9" s="28" t="s">
        <v>497</v>
      </c>
      <c r="D9" s="33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25.5" x14ac:dyDescent="0.25">
      <c r="A10" s="12">
        <f>LOOKUP(B10,Avaliação!$D$2:$E$6)</f>
        <v>0</v>
      </c>
      <c r="B10" s="32" t="s">
        <v>33</v>
      </c>
      <c r="C10" s="28" t="s">
        <v>498</v>
      </c>
      <c r="D10" s="33"/>
    </row>
    <row r="11" spans="1:47" ht="38.25" x14ac:dyDescent="0.25">
      <c r="A11" s="12">
        <f>LOOKUP(B11,Avaliação!$D$2:$E$6)</f>
        <v>0</v>
      </c>
      <c r="B11" s="32" t="s">
        <v>33</v>
      </c>
      <c r="C11" s="17" t="s">
        <v>499</v>
      </c>
      <c r="D11" s="33"/>
    </row>
    <row r="12" spans="1:47" ht="25.5" x14ac:dyDescent="0.25">
      <c r="A12" s="12">
        <f>LOOKUP(B12,Avaliação!$D$2:$E$6)</f>
        <v>0</v>
      </c>
      <c r="B12" s="32" t="s">
        <v>33</v>
      </c>
      <c r="C12" s="17" t="s">
        <v>500</v>
      </c>
      <c r="D12" s="33"/>
    </row>
    <row r="13" spans="1:47" ht="25.5" x14ac:dyDescent="0.25">
      <c r="A13" s="12">
        <f>LOOKUP(B13,Avaliação!$D$2:$E$6)</f>
        <v>0</v>
      </c>
      <c r="B13" s="32" t="s">
        <v>33</v>
      </c>
      <c r="C13" s="17" t="s">
        <v>501</v>
      </c>
      <c r="D13" s="33"/>
    </row>
    <row r="14" spans="1:47" ht="25.5" x14ac:dyDescent="0.25">
      <c r="A14" s="12">
        <f>LOOKUP(B14,Avaliação!$D$2:$E$6)</f>
        <v>0</v>
      </c>
      <c r="B14" s="32" t="s">
        <v>33</v>
      </c>
      <c r="C14" s="17" t="s">
        <v>502</v>
      </c>
      <c r="D14" s="33"/>
    </row>
    <row r="15" spans="1:47" ht="25.5" x14ac:dyDescent="0.25">
      <c r="A15" s="12">
        <f>LOOKUP(B15,Avaliação!$D$2:$E$6)</f>
        <v>0</v>
      </c>
      <c r="B15" s="32" t="s">
        <v>33</v>
      </c>
      <c r="C15" s="17" t="s">
        <v>503</v>
      </c>
      <c r="D15" s="33"/>
    </row>
    <row r="16" spans="1:47" ht="25.5" x14ac:dyDescent="0.25">
      <c r="A16" s="12">
        <f>LOOKUP(B16,Avaliação!$D$2:$E$6)</f>
        <v>0</v>
      </c>
      <c r="B16" s="32" t="s">
        <v>33</v>
      </c>
      <c r="C16" s="17" t="s">
        <v>504</v>
      </c>
      <c r="D16" s="33"/>
    </row>
    <row r="17" spans="1:47" ht="26.25" customHeight="1" x14ac:dyDescent="0.25"/>
    <row r="18" spans="1:47" ht="26.25" customHeight="1" x14ac:dyDescent="0.25">
      <c r="A18" s="12">
        <f>(INT(AVERAGE(A19))) + IF(AND((INT(AVERAGE(A19))) &lt; AVERAGE(A19), (AVERAGE(A20:A24) &gt; AVERAGE(A19))), 1, 0)</f>
        <v>0</v>
      </c>
      <c r="B18" s="10" t="s">
        <v>29</v>
      </c>
      <c r="C18" s="11" t="s">
        <v>52</v>
      </c>
      <c r="D18" s="10" t="s">
        <v>31</v>
      </c>
      <c r="E18" s="10" t="s">
        <v>32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47" s="25" customFormat="1" ht="38.25" x14ac:dyDescent="0.25">
      <c r="A19" s="12">
        <f>LOOKUP(B19,Avaliação!$D$2:$E$6)</f>
        <v>0</v>
      </c>
      <c r="B19" s="32" t="s">
        <v>33</v>
      </c>
      <c r="C19" s="28" t="s">
        <v>505</v>
      </c>
      <c r="D19" s="33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25.5" x14ac:dyDescent="0.25">
      <c r="A20" s="12">
        <f>LOOKUP(B20,Avaliação!$D$2:$E$6)</f>
        <v>0</v>
      </c>
      <c r="B20" s="32" t="s">
        <v>33</v>
      </c>
      <c r="C20" s="17" t="s">
        <v>506</v>
      </c>
      <c r="D20" s="33"/>
    </row>
    <row r="21" spans="1:47" ht="25.5" x14ac:dyDescent="0.25">
      <c r="A21" s="12">
        <f>LOOKUP(B21,Avaliação!$D$2:$E$6)</f>
        <v>0</v>
      </c>
      <c r="B21" s="32" t="s">
        <v>33</v>
      </c>
      <c r="C21" s="17" t="s">
        <v>507</v>
      </c>
      <c r="D21" s="33"/>
    </row>
    <row r="22" spans="1:47" ht="25.5" x14ac:dyDescent="0.25">
      <c r="A22" s="12">
        <f>LOOKUP(B22,Avaliação!$D$2:$E$6)</f>
        <v>0</v>
      </c>
      <c r="B22" s="32" t="s">
        <v>33</v>
      </c>
      <c r="C22" s="17" t="s">
        <v>508</v>
      </c>
      <c r="D22" s="33"/>
    </row>
    <row r="23" spans="1:47" ht="25.5" x14ac:dyDescent="0.25">
      <c r="A23" s="12">
        <f>LOOKUP(B23,Avaliação!$D$2:$E$6)</f>
        <v>0</v>
      </c>
      <c r="B23" s="32" t="s">
        <v>33</v>
      </c>
      <c r="C23" s="17" t="s">
        <v>509</v>
      </c>
      <c r="D23" s="33"/>
    </row>
    <row r="24" spans="1:47" ht="25.5" x14ac:dyDescent="0.25">
      <c r="A24" s="12">
        <f>LOOKUP(B24,Avaliação!$D$2:$E$6)</f>
        <v>0</v>
      </c>
      <c r="B24" s="32" t="s">
        <v>33</v>
      </c>
      <c r="C24" s="17" t="s">
        <v>510</v>
      </c>
      <c r="D24" s="33"/>
    </row>
    <row r="26" spans="1:47" ht="26.25" customHeight="1" x14ac:dyDescent="0.25">
      <c r="A26" s="12">
        <f>(INT(AVERAGE(A27:A30))) + IF(AND((INT(AVERAGE(A27:A30))) &lt; AVERAGE(A27:A30), (AVERAGE(A31:A34) &gt; AVERAGE(A27:A30))), 1, 0)</f>
        <v>0</v>
      </c>
      <c r="B26" s="10" t="s">
        <v>29</v>
      </c>
      <c r="C26" s="11" t="s">
        <v>60</v>
      </c>
      <c r="D26" s="10" t="s">
        <v>31</v>
      </c>
      <c r="E26" s="10" t="s">
        <v>32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47" s="25" customFormat="1" ht="25.5" x14ac:dyDescent="0.25">
      <c r="A27" s="12">
        <f>LOOKUP(B27,Avaliação!$D$2:$E$6)</f>
        <v>0</v>
      </c>
      <c r="B27" s="32" t="s">
        <v>33</v>
      </c>
      <c r="C27" s="28" t="s">
        <v>511</v>
      </c>
      <c r="D27" s="33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38.25" x14ac:dyDescent="0.25">
      <c r="A28" s="12">
        <f>LOOKUP(B28,Avaliação!$D$2:$E$6)</f>
        <v>0</v>
      </c>
      <c r="B28" s="32" t="s">
        <v>33</v>
      </c>
      <c r="C28" s="28" t="s">
        <v>512</v>
      </c>
      <c r="D28" s="34"/>
      <c r="E28" s="29" t="s">
        <v>513</v>
      </c>
      <c r="F28" s="12">
        <f>'D6'!A27</f>
        <v>0</v>
      </c>
    </row>
    <row r="29" spans="1:47" ht="25.5" x14ac:dyDescent="0.25">
      <c r="A29" s="12">
        <f>LOOKUP(B29,Avaliação!$D$2:$E$6)</f>
        <v>0</v>
      </c>
      <c r="B29" s="32" t="s">
        <v>33</v>
      </c>
      <c r="C29" s="28" t="s">
        <v>514</v>
      </c>
      <c r="D29" s="34"/>
      <c r="E29" s="29" t="s">
        <v>513</v>
      </c>
      <c r="F29" s="12">
        <f>'D6'!A22</f>
        <v>0</v>
      </c>
    </row>
    <row r="30" spans="1:47" ht="25.5" x14ac:dyDescent="0.25">
      <c r="A30" s="12">
        <f>LOOKUP(B30,Avaliação!$D$2:$E$6)</f>
        <v>0</v>
      </c>
      <c r="B30" s="32" t="s">
        <v>33</v>
      </c>
      <c r="C30" s="28" t="s">
        <v>515</v>
      </c>
      <c r="D30" s="34"/>
      <c r="E30" s="29" t="s">
        <v>513</v>
      </c>
      <c r="F30" s="12">
        <f>'D6'!A23</f>
        <v>0</v>
      </c>
    </row>
    <row r="31" spans="1:47" ht="25.5" x14ac:dyDescent="0.25">
      <c r="A31" s="12">
        <f>LOOKUP(B31,Avaliação!$D$2:$E$6)</f>
        <v>0</v>
      </c>
      <c r="B31" s="32" t="s">
        <v>33</v>
      </c>
      <c r="C31" s="17" t="s">
        <v>516</v>
      </c>
      <c r="D31" s="33"/>
    </row>
    <row r="32" spans="1:47" ht="63.75" x14ac:dyDescent="0.25">
      <c r="A32" s="12">
        <f>LOOKUP(B32,Avaliação!$D$2:$E$6)</f>
        <v>0</v>
      </c>
      <c r="B32" s="32" t="s">
        <v>33</v>
      </c>
      <c r="C32" s="17" t="s">
        <v>517</v>
      </c>
      <c r="D32" s="53"/>
      <c r="E32" s="26" t="s">
        <v>518</v>
      </c>
      <c r="F32" s="12">
        <f>'A1'!A32</f>
        <v>0</v>
      </c>
      <c r="G32" s="12">
        <f>'A7'!A26</f>
        <v>0</v>
      </c>
      <c r="H32" s="12">
        <f>'A8'!A32</f>
        <v>0</v>
      </c>
      <c r="I32" s="12">
        <f>'D1'!A24</f>
        <v>0</v>
      </c>
      <c r="J32" s="12">
        <f>'D2'!A25</f>
        <v>0</v>
      </c>
      <c r="K32" s="12">
        <f>'D4'!A28</f>
        <v>0</v>
      </c>
      <c r="L32" s="12">
        <f>'D6'!A26</f>
        <v>0</v>
      </c>
      <c r="M32" s="12">
        <f>'S5'!A34</f>
        <v>0</v>
      </c>
      <c r="N32" s="12">
        <f>'Q1'!A25</f>
        <v>0</v>
      </c>
      <c r="O32" s="12">
        <f>'Q2'!A25</f>
        <v>0</v>
      </c>
      <c r="P32" s="12">
        <f>'Q3'!A24</f>
        <v>0</v>
      </c>
      <c r="Q32" s="12">
        <f>'O1'!A23</f>
        <v>0</v>
      </c>
      <c r="R32" s="12">
        <f>'O2'!A25</f>
        <v>0</v>
      </c>
      <c r="S32" s="12">
        <f>'O3'!A28</f>
        <v>0</v>
      </c>
      <c r="T32" s="12">
        <f>'O4'!A31</f>
        <v>0</v>
      </c>
      <c r="U32" s="12">
        <f>'O5'!A24</f>
        <v>0</v>
      </c>
      <c r="V32" s="12">
        <f>'O9'!A30</f>
        <v>0</v>
      </c>
      <c r="W32" s="12">
        <f>'R2'!A24</f>
        <v>0</v>
      </c>
    </row>
    <row r="33" spans="1:47" ht="25.5" x14ac:dyDescent="0.25">
      <c r="A33" s="12">
        <f>LOOKUP(B33,Avaliação!$D$2:$E$6)</f>
        <v>0</v>
      </c>
      <c r="B33" s="32" t="s">
        <v>33</v>
      </c>
      <c r="C33" s="17" t="s">
        <v>519</v>
      </c>
      <c r="D33" s="33"/>
    </row>
    <row r="34" spans="1:47" ht="25.5" x14ac:dyDescent="0.25">
      <c r="A34" s="12">
        <f>LOOKUP(B34,Avaliação!$D$2:$E$6)</f>
        <v>0</v>
      </c>
      <c r="B34" s="32" t="s">
        <v>33</v>
      </c>
      <c r="C34" s="17" t="s">
        <v>520</v>
      </c>
      <c r="D34" s="33"/>
    </row>
    <row r="36" spans="1:47" ht="26.25" customHeight="1" x14ac:dyDescent="0.25">
      <c r="A36" s="12">
        <f>(INT(AVERAGE(A37:A38))) + IF(AND((INT(AVERAGE(A37:A38))) &lt; AVERAGE(A37:A38), (AVERAGE(A39:A41) &gt; AVERAGE(A37:A38))), 1, 0)</f>
        <v>0</v>
      </c>
      <c r="B36" s="10" t="s">
        <v>29</v>
      </c>
      <c r="C36" s="11" t="s">
        <v>71</v>
      </c>
      <c r="D36" s="10" t="s">
        <v>31</v>
      </c>
      <c r="E36" s="10" t="s">
        <v>32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47" s="25" customFormat="1" ht="25.5" x14ac:dyDescent="0.25">
      <c r="A37" s="12">
        <f>LOOKUP(B37,Avaliação!$D$2:$E$6)</f>
        <v>0</v>
      </c>
      <c r="B37" s="32" t="s">
        <v>33</v>
      </c>
      <c r="C37" s="28" t="s">
        <v>521</v>
      </c>
      <c r="D37" s="33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25.5" x14ac:dyDescent="0.25">
      <c r="A38" s="12">
        <f>LOOKUP(B38,Avaliação!$D$2:$E$6)</f>
        <v>0</v>
      </c>
      <c r="B38" s="32" t="s">
        <v>33</v>
      </c>
      <c r="C38" s="28" t="s">
        <v>522</v>
      </c>
      <c r="D38" s="33"/>
    </row>
    <row r="39" spans="1:47" ht="25.5" x14ac:dyDescent="0.25">
      <c r="A39" s="12">
        <f>LOOKUP(B39,Avaliação!$D$2:$E$6)</f>
        <v>0</v>
      </c>
      <c r="B39" s="32" t="s">
        <v>33</v>
      </c>
      <c r="C39" s="17" t="s">
        <v>523</v>
      </c>
      <c r="D39" s="33"/>
    </row>
    <row r="40" spans="1:47" ht="25.5" x14ac:dyDescent="0.25">
      <c r="A40" s="12">
        <f>LOOKUP(B40,Avaliação!$D$2:$E$6)</f>
        <v>0</v>
      </c>
      <c r="B40" s="32" t="s">
        <v>33</v>
      </c>
      <c r="C40" s="17" t="s">
        <v>524</v>
      </c>
      <c r="D40" s="33"/>
    </row>
    <row r="41" spans="1:47" ht="38.25" x14ac:dyDescent="0.25">
      <c r="A41" s="12">
        <f>LOOKUP(B41,Avaliação!$D$2:$E$6)</f>
        <v>0</v>
      </c>
      <c r="B41" s="32" t="s">
        <v>33</v>
      </c>
      <c r="C41" s="17" t="s">
        <v>525</v>
      </c>
      <c r="D41" s="34"/>
      <c r="E41" s="29" t="s">
        <v>526</v>
      </c>
      <c r="F41" s="12">
        <f>'R4'!A28</f>
        <v>0</v>
      </c>
    </row>
    <row r="44" spans="1:47" ht="15" customHeight="1" x14ac:dyDescent="0.25">
      <c r="A44" s="56" t="s">
        <v>21</v>
      </c>
      <c r="B44" s="55"/>
    </row>
    <row r="45" spans="1:47" ht="15" customHeight="1" x14ac:dyDescent="0.25">
      <c r="A45" s="16">
        <v>0</v>
      </c>
      <c r="B45" s="59" t="s">
        <v>22</v>
      </c>
    </row>
    <row r="46" spans="1:47" ht="15" customHeight="1" x14ac:dyDescent="0.25">
      <c r="A46" s="16">
        <v>1</v>
      </c>
      <c r="B46" s="59" t="s">
        <v>23</v>
      </c>
    </row>
    <row r="47" spans="1:47" ht="15" customHeight="1" x14ac:dyDescent="0.25">
      <c r="A47" s="16">
        <v>2</v>
      </c>
      <c r="B47" s="59" t="s">
        <v>24</v>
      </c>
    </row>
    <row r="48" spans="1:47" ht="15" customHeight="1" x14ac:dyDescent="0.25">
      <c r="A48" s="16">
        <v>3</v>
      </c>
      <c r="B48" s="59" t="s">
        <v>25</v>
      </c>
    </row>
    <row r="49" spans="1:2" ht="15.75" customHeight="1" x14ac:dyDescent="0.25">
      <c r="A49" s="16">
        <v>4</v>
      </c>
      <c r="B49" s="59" t="s">
        <v>26</v>
      </c>
    </row>
    <row r="50" spans="1:2" ht="15.75" customHeight="1" x14ac:dyDescent="0.25"/>
    <row r="51" spans="1:2" ht="15.75" customHeight="1" x14ac:dyDescent="0.25">
      <c r="A51" s="70" t="s">
        <v>74</v>
      </c>
      <c r="B51" s="16" t="s">
        <v>75</v>
      </c>
    </row>
    <row r="52" spans="1:2" ht="15.75" customHeight="1" x14ac:dyDescent="0.25"/>
    <row r="53" spans="1:2" ht="15.75" customHeight="1" x14ac:dyDescent="0.25"/>
    <row r="54" spans="1:2" ht="15.75" customHeight="1" x14ac:dyDescent="0.25"/>
    <row r="55" spans="1:2" ht="15.75" customHeight="1" x14ac:dyDescent="0.25"/>
    <row r="56" spans="1:2" ht="15.75" customHeight="1" x14ac:dyDescent="0.25"/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sheetProtection selectLockedCells="1"/>
  <conditionalFormatting sqref="A2:A43 A50 A52:A1048576">
    <cfRule type="cellIs" dxfId="554" priority="21" operator="equal">
      <formula>0</formula>
    </cfRule>
    <cfRule type="cellIs" dxfId="553" priority="22" operator="equal">
      <formula>1</formula>
    </cfRule>
    <cfRule type="cellIs" dxfId="552" priority="23" operator="equal">
      <formula>2</formula>
    </cfRule>
    <cfRule type="cellIs" dxfId="551" priority="24" operator="equal">
      <formula>3</formula>
    </cfRule>
    <cfRule type="cellIs" dxfId="550" priority="25" operator="equal">
      <formula>4</formula>
    </cfRule>
  </conditionalFormatting>
  <conditionalFormatting sqref="F3:W6 F1:H1 J1:W1 F8:W17 F19:W25 F27:W35 F37:W1048576">
    <cfRule type="cellIs" dxfId="549" priority="16" operator="equal">
      <formula>0</formula>
    </cfRule>
    <cfRule type="cellIs" dxfId="548" priority="17" operator="equal">
      <formula>1</formula>
    </cfRule>
    <cfRule type="cellIs" dxfId="547" priority="18" operator="equal">
      <formula>2</formula>
    </cfRule>
    <cfRule type="cellIs" dxfId="546" priority="19" operator="equal">
      <formula>3</formula>
    </cfRule>
    <cfRule type="cellIs" dxfId="545" priority="20" operator="equal">
      <formula>4</formula>
    </cfRule>
  </conditionalFormatting>
  <conditionalFormatting sqref="I1">
    <cfRule type="cellIs" dxfId="544" priority="11" operator="equal">
      <formula>0</formula>
    </cfRule>
    <cfRule type="cellIs" dxfId="543" priority="12" operator="equal">
      <formula>1</formula>
    </cfRule>
    <cfRule type="cellIs" dxfId="542" priority="13" operator="equal">
      <formula>2</formula>
    </cfRule>
    <cfRule type="cellIs" dxfId="541" priority="14" operator="equal">
      <formula>3</formula>
    </cfRule>
    <cfRule type="cellIs" dxfId="540" priority="15" operator="equal">
      <formula>4</formula>
    </cfRule>
  </conditionalFormatting>
  <conditionalFormatting sqref="A45:A49">
    <cfRule type="cellIs" dxfId="539" priority="6" operator="equal">
      <formula>0</formula>
    </cfRule>
    <cfRule type="cellIs" dxfId="538" priority="7" operator="equal">
      <formula>1</formula>
    </cfRule>
    <cfRule type="cellIs" dxfId="537" priority="8" operator="equal">
      <formula>2</formula>
    </cfRule>
    <cfRule type="cellIs" dxfId="536" priority="9" operator="equal">
      <formula>3</formula>
    </cfRule>
    <cfRule type="cellIs" dxfId="535" priority="10" operator="equal">
      <formula>4</formula>
    </cfRule>
  </conditionalFormatting>
  <conditionalFormatting sqref="A51">
    <cfRule type="cellIs" dxfId="534" priority="1" operator="equal">
      <formula>0</formula>
    </cfRule>
    <cfRule type="cellIs" dxfId="533" priority="2" operator="equal">
      <formula>1</formula>
    </cfRule>
    <cfRule type="cellIs" dxfId="532" priority="3" operator="equal">
      <formula>2</formula>
    </cfRule>
    <cfRule type="cellIs" dxfId="531" priority="4" operator="equal">
      <formula>3</formula>
    </cfRule>
    <cfRule type="cellIs" dxfId="53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B3:B5 B8:B16 B19:B24 B27:B34 B37:B41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U989"/>
  <sheetViews>
    <sheetView zoomScale="90" zoomScaleNormal="90" workbookViewId="0">
      <pane ySplit="1" topLeftCell="A28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20" t="s">
        <v>527</v>
      </c>
      <c r="B1" s="20" t="s">
        <v>528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7" customHeight="1" x14ac:dyDescent="0.25">
      <c r="A2" s="12">
        <f>(INT(AVERAGE(A3:A5))) + IF(AND((INT(AVERAGE(A3:A5))) &lt; AVERAGE(A3:A5), (AVERAGE(A6) &gt; AVERAGE(A3:A5))),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30" customHeight="1" x14ac:dyDescent="0.25">
      <c r="A3" s="12">
        <f>LOOKUP(B3,Avaliação!$D$2:$E$6)</f>
        <v>0</v>
      </c>
      <c r="B3" s="32" t="s">
        <v>33</v>
      </c>
      <c r="C3" s="28" t="s">
        <v>529</v>
      </c>
      <c r="D3" s="33"/>
      <c r="E3" s="26"/>
    </row>
    <row r="4" spans="1:47" ht="30" customHeight="1" x14ac:dyDescent="0.25">
      <c r="A4" s="12">
        <f>LOOKUP(B4,Avaliação!$D$2:$E$6)</f>
        <v>0</v>
      </c>
      <c r="B4" s="32" t="s">
        <v>33</v>
      </c>
      <c r="C4" s="28" t="s">
        <v>530</v>
      </c>
      <c r="D4" s="33"/>
      <c r="E4" s="26"/>
    </row>
    <row r="5" spans="1:47" ht="39.75" customHeight="1" x14ac:dyDescent="0.25">
      <c r="A5" s="12">
        <f>LOOKUP(B5,Avaliação!$D$2:$E$6)</f>
        <v>0</v>
      </c>
      <c r="B5" s="32" t="s">
        <v>33</v>
      </c>
      <c r="C5" s="28" t="s">
        <v>531</v>
      </c>
      <c r="D5" s="33"/>
      <c r="E5" s="26"/>
    </row>
    <row r="6" spans="1:47" ht="28.5" customHeight="1" x14ac:dyDescent="0.25">
      <c r="A6" s="12">
        <f>LOOKUP(B6,Avaliação!$D$2:$E$6)</f>
        <v>0</v>
      </c>
      <c r="B6" s="32" t="s">
        <v>33</v>
      </c>
      <c r="C6" s="17" t="s">
        <v>532</v>
      </c>
      <c r="D6" s="33"/>
      <c r="E6" s="26"/>
    </row>
    <row r="8" spans="1:47" ht="27" customHeight="1" x14ac:dyDescent="0.25">
      <c r="A8" s="12">
        <f>(INT(AVERAGE(A9))) + IF(AND((INT(AVERAGE(A9))) &lt; AVERAGE(A9), (AVERAGE(A10:A11) &gt; AVERAGE(A9))), 1, 0)</f>
        <v>0</v>
      </c>
      <c r="B8" s="10" t="s">
        <v>29</v>
      </c>
      <c r="C8" s="11" t="s">
        <v>40</v>
      </c>
      <c r="D8" s="10" t="s">
        <v>31</v>
      </c>
      <c r="E8" s="10" t="s">
        <v>32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47" s="25" customFormat="1" ht="28.5" customHeight="1" x14ac:dyDescent="0.25">
      <c r="A9" s="12">
        <f>LOOKUP(B9,Avaliação!$D$2:$E$6)</f>
        <v>0</v>
      </c>
      <c r="B9" s="32" t="s">
        <v>33</v>
      </c>
      <c r="C9" s="28" t="s">
        <v>533</v>
      </c>
      <c r="D9" s="33"/>
      <c r="E9" s="2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28.5" customHeight="1" x14ac:dyDescent="0.25">
      <c r="A10" s="12">
        <f>LOOKUP(B10,Avaliação!$D$2:$E$6)</f>
        <v>0</v>
      </c>
      <c r="B10" s="32" t="s">
        <v>33</v>
      </c>
      <c r="C10" s="17" t="s">
        <v>534</v>
      </c>
      <c r="D10" s="34"/>
      <c r="E10" s="26"/>
    </row>
    <row r="11" spans="1:47" ht="28.5" customHeight="1" x14ac:dyDescent="0.25">
      <c r="A11" s="12">
        <f>LOOKUP(B11,Avaliação!$D$2:$E$6)</f>
        <v>0</v>
      </c>
      <c r="B11" s="32" t="s">
        <v>33</v>
      </c>
      <c r="C11" s="17" t="s">
        <v>535</v>
      </c>
      <c r="D11" s="34"/>
      <c r="E11" s="26" t="s">
        <v>536</v>
      </c>
      <c r="F11" s="12">
        <f>'R1'!A11</f>
        <v>0</v>
      </c>
      <c r="G11" s="12">
        <f>'R4'!A9</f>
        <v>0</v>
      </c>
    </row>
    <row r="13" spans="1:47" ht="27" customHeight="1" x14ac:dyDescent="0.25">
      <c r="A13" s="12">
        <f>(INT(AVERAGE(A14:A15))) + IF(AND((INT(AVERAGE(A14:A15))) &lt; AVERAGE(A14:A15), (AVERAGE(A16:A18) &gt; AVERAGE(A14:A15))), 1, 0)</f>
        <v>0</v>
      </c>
      <c r="B13" s="10" t="s">
        <v>29</v>
      </c>
      <c r="C13" s="11" t="s">
        <v>52</v>
      </c>
      <c r="D13" s="10" t="s">
        <v>31</v>
      </c>
      <c r="E13" s="10" t="s">
        <v>32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47" ht="30.75" customHeight="1" x14ac:dyDescent="0.25">
      <c r="A14" s="12">
        <f>LOOKUP(B14,Avaliação!$D$2:$E$6)</f>
        <v>0</v>
      </c>
      <c r="B14" s="32" t="s">
        <v>33</v>
      </c>
      <c r="C14" s="28" t="s">
        <v>537</v>
      </c>
      <c r="D14" s="33"/>
      <c r="E14" s="26"/>
    </row>
    <row r="15" spans="1:47" ht="41.25" customHeight="1" x14ac:dyDescent="0.25">
      <c r="A15" s="12">
        <f>LOOKUP(B15,Avaliação!$D$2:$E$6)</f>
        <v>0</v>
      </c>
      <c r="B15" s="32" t="s">
        <v>33</v>
      </c>
      <c r="C15" s="28" t="s">
        <v>538</v>
      </c>
      <c r="D15" s="33"/>
      <c r="E15" s="26"/>
    </row>
    <row r="16" spans="1:47" ht="42.75" customHeight="1" x14ac:dyDescent="0.25">
      <c r="A16" s="12">
        <f>LOOKUP(B16,Avaliação!$D$2:$E$6)</f>
        <v>0</v>
      </c>
      <c r="B16" s="32" t="s">
        <v>33</v>
      </c>
      <c r="C16" s="17" t="s">
        <v>539</v>
      </c>
      <c r="D16" s="34"/>
      <c r="E16" s="26" t="s">
        <v>540</v>
      </c>
      <c r="F16" s="12">
        <f>'D1'!A14</f>
        <v>0</v>
      </c>
      <c r="G16" s="12">
        <f>'D2'!A15</f>
        <v>0</v>
      </c>
      <c r="H16" s="12">
        <f>'D3'!A19</f>
        <v>0</v>
      </c>
    </row>
    <row r="17" spans="1:47" ht="33.75" customHeight="1" x14ac:dyDescent="0.25">
      <c r="A17" s="12">
        <f>LOOKUP(B17,Avaliação!$D$2:$E$6)</f>
        <v>0</v>
      </c>
      <c r="B17" s="32" t="s">
        <v>33</v>
      </c>
      <c r="C17" s="17" t="s">
        <v>541</v>
      </c>
      <c r="D17" s="33"/>
      <c r="E17" s="26"/>
    </row>
    <row r="18" spans="1:47" ht="44.25" customHeight="1" x14ac:dyDescent="0.25">
      <c r="A18" s="12">
        <f>LOOKUP(B18,Avaliação!$D$2:$E$6)</f>
        <v>0</v>
      </c>
      <c r="B18" s="32" t="s">
        <v>33</v>
      </c>
      <c r="C18" s="17" t="s">
        <v>542</v>
      </c>
      <c r="D18" s="33"/>
      <c r="E18" s="26"/>
    </row>
    <row r="19" spans="1:47" s="25" customFormat="1" x14ac:dyDescent="0.25">
      <c r="A19" s="12"/>
      <c r="B19" s="16"/>
      <c r="C19" s="16"/>
      <c r="D19" s="16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27" customHeight="1" x14ac:dyDescent="0.25">
      <c r="A20" s="12">
        <f>(INT(AVERAGE(A21:A23))) + IF(AND((INT(AVERAGE(A21:A23))) &lt; AVERAGE(A21:A23), (AVERAGE(A24:A28) &gt; AVERAGE(A21:A23))), 1, 0)</f>
        <v>0</v>
      </c>
      <c r="B20" s="10" t="s">
        <v>29</v>
      </c>
      <c r="C20" s="11" t="s">
        <v>60</v>
      </c>
      <c r="D20" s="10" t="s">
        <v>31</v>
      </c>
      <c r="E20" s="10" t="s">
        <v>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47" ht="38.25" x14ac:dyDescent="0.25">
      <c r="A21" s="12">
        <f>LOOKUP(B21,Avaliação!$D$2:$E$6)</f>
        <v>0</v>
      </c>
      <c r="B21" s="32" t="s">
        <v>33</v>
      </c>
      <c r="C21" s="28" t="s">
        <v>543</v>
      </c>
      <c r="D21" s="33"/>
      <c r="E21" s="26"/>
    </row>
    <row r="22" spans="1:47" ht="28.5" customHeight="1" x14ac:dyDescent="0.25">
      <c r="A22" s="12">
        <f>LOOKUP(B22,Avaliação!$D$2:$E$6)</f>
        <v>0</v>
      </c>
      <c r="B22" s="32" t="s">
        <v>33</v>
      </c>
      <c r="C22" s="28" t="s">
        <v>544</v>
      </c>
      <c r="D22" s="34"/>
      <c r="E22" s="26" t="s">
        <v>545</v>
      </c>
      <c r="F22" s="12">
        <f>'D5'!A29</f>
        <v>0</v>
      </c>
    </row>
    <row r="23" spans="1:47" ht="28.5" customHeight="1" x14ac:dyDescent="0.25">
      <c r="A23" s="12">
        <f>LOOKUP(B23,Avaliação!$D$2:$E$6)</f>
        <v>0</v>
      </c>
      <c r="B23" s="32" t="s">
        <v>33</v>
      </c>
      <c r="C23" s="28" t="s">
        <v>515</v>
      </c>
      <c r="D23" s="34"/>
      <c r="E23" s="26" t="s">
        <v>545</v>
      </c>
      <c r="F23" s="12">
        <f>'D5'!A30</f>
        <v>0</v>
      </c>
    </row>
    <row r="24" spans="1:47" ht="28.5" customHeight="1" x14ac:dyDescent="0.25">
      <c r="A24" s="12">
        <f>LOOKUP(B24,Avaliação!$D$2:$E$6)</f>
        <v>0</v>
      </c>
      <c r="B24" s="32" t="s">
        <v>33</v>
      </c>
      <c r="C24" s="17" t="s">
        <v>546</v>
      </c>
      <c r="D24" s="33"/>
      <c r="E24" s="26"/>
    </row>
    <row r="25" spans="1:47" ht="28.5" customHeight="1" x14ac:dyDescent="0.25">
      <c r="A25" s="12">
        <f>LOOKUP(B25,Avaliação!$D$2:$E$6)</f>
        <v>0</v>
      </c>
      <c r="B25" s="32" t="s">
        <v>33</v>
      </c>
      <c r="C25" s="17" t="s">
        <v>547</v>
      </c>
      <c r="D25" s="33"/>
      <c r="E25" s="26"/>
    </row>
    <row r="26" spans="1:47" ht="63.75" x14ac:dyDescent="0.25">
      <c r="A26" s="12">
        <f>LOOKUP(B26,Avaliação!$D$2:$E$6)</f>
        <v>0</v>
      </c>
      <c r="B26" s="32" t="s">
        <v>33</v>
      </c>
      <c r="C26" s="17" t="s">
        <v>517</v>
      </c>
      <c r="D26" s="53"/>
      <c r="E26" s="26" t="s">
        <v>548</v>
      </c>
      <c r="F26" s="12">
        <f>'A1'!A32</f>
        <v>0</v>
      </c>
      <c r="G26" s="12">
        <f>'A7'!A26</f>
        <v>0</v>
      </c>
      <c r="H26" s="12">
        <f>'A8'!A32</f>
        <v>0</v>
      </c>
      <c r="I26" s="12">
        <f>'D1'!A24</f>
        <v>0</v>
      </c>
      <c r="J26" s="12">
        <f>'D2'!A25</f>
        <v>0</v>
      </c>
      <c r="K26" s="12">
        <f>'D4'!A28</f>
        <v>0</v>
      </c>
      <c r="L26" s="12">
        <f>'D5'!A32</f>
        <v>0</v>
      </c>
      <c r="M26" s="12">
        <f>'S5'!A34</f>
        <v>0</v>
      </c>
      <c r="N26" s="12">
        <f>'Q1'!A25</f>
        <v>0</v>
      </c>
      <c r="O26" s="12">
        <f>'Q2'!A25</f>
        <v>0</v>
      </c>
      <c r="P26" s="12">
        <f>'Q3'!A24</f>
        <v>0</v>
      </c>
      <c r="Q26" s="12">
        <f>'O1'!A23</f>
        <v>0</v>
      </c>
      <c r="R26" s="12">
        <f>'O2'!A25</f>
        <v>0</v>
      </c>
      <c r="S26" s="12">
        <f>'O3'!A28</f>
        <v>0</v>
      </c>
      <c r="T26" s="12">
        <f>'O4'!A31</f>
        <v>0</v>
      </c>
      <c r="U26" s="12">
        <f>'O5'!A25</f>
        <v>0</v>
      </c>
      <c r="V26" s="12">
        <f>'O9'!A30</f>
        <v>0</v>
      </c>
      <c r="W26" s="12">
        <f>'R2'!A24</f>
        <v>0</v>
      </c>
    </row>
    <row r="27" spans="1:47" s="25" customFormat="1" ht="38.25" x14ac:dyDescent="0.25">
      <c r="A27" s="12">
        <f>LOOKUP(B27,Avaliação!$D$2:$E$6)</f>
        <v>0</v>
      </c>
      <c r="B27" s="32" t="s">
        <v>33</v>
      </c>
      <c r="C27" s="17" t="s">
        <v>512</v>
      </c>
      <c r="D27" s="34"/>
      <c r="E27" s="26" t="s">
        <v>545</v>
      </c>
      <c r="F27" s="12">
        <f>'D5'!A28</f>
        <v>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25.5" x14ac:dyDescent="0.25">
      <c r="A28" s="12">
        <f>LOOKUP(B28,Avaliação!$D$2:$E$6)</f>
        <v>0</v>
      </c>
      <c r="B28" s="32" t="s">
        <v>33</v>
      </c>
      <c r="C28" s="17" t="s">
        <v>549</v>
      </c>
      <c r="D28" s="33"/>
      <c r="E28" s="26"/>
    </row>
    <row r="29" spans="1:47" ht="17.25" customHeight="1" x14ac:dyDescent="0.25"/>
    <row r="30" spans="1:47" ht="27" customHeight="1" x14ac:dyDescent="0.25">
      <c r="A30" s="12">
        <f>(INT(AVERAGE(A31:A32))) + IF(AND((INT(AVERAGE(A31:A32))) &lt; AVERAGE(A31:A32), (AVERAGE(A33:A35) &gt; AVERAGE(A31:A32))), 1, 0)</f>
        <v>0</v>
      </c>
      <c r="B30" s="10" t="s">
        <v>29</v>
      </c>
      <c r="C30" s="11" t="s">
        <v>71</v>
      </c>
      <c r="D30" s="10" t="s">
        <v>31</v>
      </c>
      <c r="E30" s="10" t="s">
        <v>32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47" ht="25.5" x14ac:dyDescent="0.25">
      <c r="A31" s="12">
        <f>LOOKUP(B31,Avaliação!$D$2:$E$6)</f>
        <v>0</v>
      </c>
      <c r="B31" s="32" t="s">
        <v>33</v>
      </c>
      <c r="C31" s="28" t="s">
        <v>550</v>
      </c>
      <c r="D31" s="33"/>
    </row>
    <row r="32" spans="1:47" ht="33" customHeight="1" x14ac:dyDescent="0.25">
      <c r="A32" s="12">
        <f>LOOKUP(B32,Avaliação!$D$2:$E$6)</f>
        <v>0</v>
      </c>
      <c r="B32" s="32" t="s">
        <v>33</v>
      </c>
      <c r="C32" s="28" t="s">
        <v>551</v>
      </c>
      <c r="D32" s="33"/>
    </row>
    <row r="33" spans="1:47" ht="21" customHeight="1" x14ac:dyDescent="0.25">
      <c r="A33" s="12">
        <f>LOOKUP(B33,Avaliação!$D$2:$E$6)</f>
        <v>0</v>
      </c>
      <c r="B33" s="32" t="s">
        <v>33</v>
      </c>
      <c r="C33" s="17" t="s">
        <v>552</v>
      </c>
      <c r="D33" s="33"/>
    </row>
    <row r="34" spans="1:47" ht="21" customHeight="1" x14ac:dyDescent="0.25">
      <c r="A34" s="12">
        <f>LOOKUP(B34,Avaliação!$D$2:$E$6)</f>
        <v>0</v>
      </c>
      <c r="B34" s="32" t="s">
        <v>33</v>
      </c>
      <c r="C34" s="17" t="s">
        <v>553</v>
      </c>
      <c r="D34" s="33"/>
    </row>
    <row r="35" spans="1:47" ht="25.5" x14ac:dyDescent="0.25">
      <c r="A35" s="12">
        <f>LOOKUP(B35,Avaliação!$D$2:$E$6)</f>
        <v>0</v>
      </c>
      <c r="B35" s="32" t="s">
        <v>33</v>
      </c>
      <c r="C35" s="17" t="s">
        <v>554</v>
      </c>
      <c r="D35" s="53"/>
      <c r="E35" s="26" t="s">
        <v>555</v>
      </c>
      <c r="F35" s="12">
        <f>'O1'!A33</f>
        <v>0</v>
      </c>
      <c r="G35" s="12">
        <f>'O2'!A31</f>
        <v>0</v>
      </c>
      <c r="H35" s="12">
        <f>'O3'!A36</f>
        <v>0</v>
      </c>
      <c r="I35" s="12">
        <f>'O5'!A31</f>
        <v>0</v>
      </c>
    </row>
    <row r="37" spans="1:47" s="25" customFormat="1" ht="14.25" customHeight="1" x14ac:dyDescent="0.25">
      <c r="A37" s="12"/>
      <c r="B37" s="16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15" customHeight="1" x14ac:dyDescent="0.25">
      <c r="A38" s="56" t="s">
        <v>21</v>
      </c>
      <c r="B38" s="55"/>
    </row>
    <row r="39" spans="1:47" ht="15" customHeight="1" x14ac:dyDescent="0.25">
      <c r="A39" s="16">
        <v>0</v>
      </c>
      <c r="B39" s="59" t="s">
        <v>22</v>
      </c>
    </row>
    <row r="40" spans="1:47" ht="15" customHeight="1" x14ac:dyDescent="0.25">
      <c r="A40" s="16">
        <v>1</v>
      </c>
      <c r="B40" s="59" t="s">
        <v>23</v>
      </c>
    </row>
    <row r="41" spans="1:47" ht="15" customHeight="1" x14ac:dyDescent="0.25">
      <c r="A41" s="16">
        <v>2</v>
      </c>
      <c r="B41" s="59" t="s">
        <v>24</v>
      </c>
    </row>
    <row r="42" spans="1:47" ht="15" customHeight="1" x14ac:dyDescent="0.25">
      <c r="A42" s="16">
        <v>3</v>
      </c>
      <c r="B42" s="59" t="s">
        <v>25</v>
      </c>
    </row>
    <row r="43" spans="1:47" ht="15" customHeight="1" x14ac:dyDescent="0.25">
      <c r="A43" s="16">
        <v>4</v>
      </c>
      <c r="B43" s="59" t="s">
        <v>26</v>
      </c>
    </row>
    <row r="45" spans="1:47" ht="15" customHeight="1" x14ac:dyDescent="0.25">
      <c r="A45" s="70" t="s">
        <v>74</v>
      </c>
      <c r="B45" s="16" t="s">
        <v>75</v>
      </c>
    </row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sheetProtection selectLockedCells="1"/>
  <conditionalFormatting sqref="A2:A37 A44 A46:A1048576">
    <cfRule type="cellIs" dxfId="529" priority="16" operator="equal">
      <formula>0</formula>
    </cfRule>
    <cfRule type="cellIs" dxfId="528" priority="17" operator="equal">
      <formula>1</formula>
    </cfRule>
    <cfRule type="cellIs" dxfId="527" priority="18" operator="equal">
      <formula>2</formula>
    </cfRule>
    <cfRule type="cellIs" dxfId="526" priority="19" operator="equal">
      <formula>3</formula>
    </cfRule>
    <cfRule type="cellIs" dxfId="525" priority="20" operator="equal">
      <formula>4</formula>
    </cfRule>
  </conditionalFormatting>
  <conditionalFormatting sqref="F1:W1 F3:W7 F9:W12 F14:W19 F21:W29 F31:W1048576">
    <cfRule type="cellIs" dxfId="524" priority="11" operator="equal">
      <formula>0</formula>
    </cfRule>
    <cfRule type="cellIs" dxfId="523" priority="12" operator="equal">
      <formula>1</formula>
    </cfRule>
    <cfRule type="cellIs" dxfId="522" priority="13" operator="equal">
      <formula>2</formula>
    </cfRule>
    <cfRule type="cellIs" dxfId="521" priority="14" operator="equal">
      <formula>3</formula>
    </cfRule>
    <cfRule type="cellIs" dxfId="520" priority="15" operator="equal">
      <formula>4</formula>
    </cfRule>
  </conditionalFormatting>
  <conditionalFormatting sqref="A39:A43">
    <cfRule type="cellIs" dxfId="519" priority="6" operator="equal">
      <formula>0</formula>
    </cfRule>
    <cfRule type="cellIs" dxfId="518" priority="7" operator="equal">
      <formula>1</formula>
    </cfRule>
    <cfRule type="cellIs" dxfId="517" priority="8" operator="equal">
      <formula>2</formula>
    </cfRule>
    <cfRule type="cellIs" dxfId="516" priority="9" operator="equal">
      <formula>3</formula>
    </cfRule>
    <cfRule type="cellIs" dxfId="515" priority="10" operator="equal">
      <formula>4</formula>
    </cfRule>
  </conditionalFormatting>
  <conditionalFormatting sqref="A45">
    <cfRule type="cellIs" dxfId="514" priority="1" operator="equal">
      <formula>0</formula>
    </cfRule>
    <cfRule type="cellIs" dxfId="513" priority="2" operator="equal">
      <formula>1</formula>
    </cfRule>
    <cfRule type="cellIs" dxfId="512" priority="3" operator="equal">
      <formula>2</formula>
    </cfRule>
    <cfRule type="cellIs" dxfId="511" priority="4" operator="equal">
      <formula>3</formula>
    </cfRule>
    <cfRule type="cellIs" dxfId="51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B3:B6 B9:B11 B14:B18 B21:B28 B31:B35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U997"/>
  <sheetViews>
    <sheetView zoomScale="90" zoomScaleNormal="90" workbookViewId="0">
      <pane ySplit="1" topLeftCell="A2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20" t="s">
        <v>556</v>
      </c>
      <c r="B1" s="20" t="s">
        <v>557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5.5" customHeight="1" x14ac:dyDescent="0.25">
      <c r="A2" s="12">
        <f>(INT(AVERAGE(A3))) + IF(AND((INT(AVERAGE(A3))) &lt; AVERAGE(A3), (AVERAGE(A4:A5)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25.5" x14ac:dyDescent="0.25">
      <c r="A3" s="12">
        <f>LOOKUP(B3,Avaliação!$D$2:$E$6)</f>
        <v>0</v>
      </c>
      <c r="B3" s="32" t="s">
        <v>33</v>
      </c>
      <c r="C3" s="28" t="s">
        <v>558</v>
      </c>
      <c r="D3" s="33"/>
      <c r="E3" s="26"/>
    </row>
    <row r="4" spans="1:47" ht="21.95" customHeight="1" x14ac:dyDescent="0.25">
      <c r="A4" s="12">
        <f>LOOKUP(B4,Avaliação!$D$2:$E$6)</f>
        <v>0</v>
      </c>
      <c r="B4" s="32" t="s">
        <v>33</v>
      </c>
      <c r="C4" s="17" t="s">
        <v>559</v>
      </c>
      <c r="D4" s="33"/>
      <c r="E4" s="26"/>
    </row>
    <row r="5" spans="1:47" ht="25.5" x14ac:dyDescent="0.25">
      <c r="A5" s="12">
        <f>LOOKUP(B5,Avaliação!$D$2:$E$6)</f>
        <v>0</v>
      </c>
      <c r="B5" s="32" t="s">
        <v>33</v>
      </c>
      <c r="C5" s="17" t="s">
        <v>560</v>
      </c>
      <c r="D5" s="33"/>
      <c r="E5" s="26"/>
    </row>
    <row r="7" spans="1:47" ht="25.5" customHeight="1" x14ac:dyDescent="0.25">
      <c r="A7" s="12">
        <f>(INT(AVERAGE(A8:A10))) + IF(AND((INT(AVERAGE(A8:A10))) &lt; AVERAGE(A8:A10), (AVERAGE(A11:A16) &gt; AVERAGE(A8:A10))), 1, 0)</f>
        <v>0</v>
      </c>
      <c r="B7" s="10" t="s">
        <v>29</v>
      </c>
      <c r="C7" s="11" t="s">
        <v>40</v>
      </c>
      <c r="D7" s="10" t="s">
        <v>31</v>
      </c>
      <c r="E7" s="10" t="s">
        <v>32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47" ht="25.5" x14ac:dyDescent="0.25">
      <c r="A8" s="12">
        <f>LOOKUP(B8,Avaliação!$D$2:$E$6)</f>
        <v>0</v>
      </c>
      <c r="B8" s="32" t="s">
        <v>33</v>
      </c>
      <c r="C8" s="28" t="s">
        <v>561</v>
      </c>
      <c r="D8" s="33"/>
      <c r="E8" s="26"/>
    </row>
    <row r="9" spans="1:47" s="25" customFormat="1" ht="38.25" x14ac:dyDescent="0.25">
      <c r="A9" s="12">
        <f>LOOKUP(B9,Avaliação!$D$2:$E$6)</f>
        <v>0</v>
      </c>
      <c r="B9" s="32" t="s">
        <v>33</v>
      </c>
      <c r="C9" s="28" t="s">
        <v>562</v>
      </c>
      <c r="D9" s="33"/>
      <c r="E9" s="2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25.5" x14ac:dyDescent="0.25">
      <c r="A10" s="12">
        <f>LOOKUP(B10,Avaliação!$D$2:$E$6)</f>
        <v>0</v>
      </c>
      <c r="B10" s="32" t="s">
        <v>33</v>
      </c>
      <c r="C10" s="28" t="s">
        <v>563</v>
      </c>
      <c r="D10" s="33"/>
      <c r="E10" s="26"/>
    </row>
    <row r="11" spans="1:47" ht="25.5" x14ac:dyDescent="0.25">
      <c r="A11" s="12">
        <f>LOOKUP(B11,Avaliação!$D$2:$E$6)</f>
        <v>0</v>
      </c>
      <c r="B11" s="32" t="s">
        <v>33</v>
      </c>
      <c r="C11" s="17" t="s">
        <v>564</v>
      </c>
      <c r="D11" s="33"/>
      <c r="E11" s="26"/>
    </row>
    <row r="12" spans="1:47" ht="25.5" x14ac:dyDescent="0.25">
      <c r="A12" s="12">
        <f>LOOKUP(B12,Avaliação!$D$2:$E$6)</f>
        <v>0</v>
      </c>
      <c r="B12" s="32" t="s">
        <v>33</v>
      </c>
      <c r="C12" s="17" t="s">
        <v>565</v>
      </c>
      <c r="D12" s="33"/>
      <c r="E12" s="26"/>
    </row>
    <row r="13" spans="1:47" ht="25.5" x14ac:dyDescent="0.25">
      <c r="A13" s="12">
        <f>LOOKUP(B13,Avaliação!$D$2:$E$6)</f>
        <v>0</v>
      </c>
      <c r="B13" s="32" t="s">
        <v>33</v>
      </c>
      <c r="C13" s="17" t="s">
        <v>566</v>
      </c>
      <c r="D13" s="33"/>
      <c r="E13" s="26"/>
    </row>
    <row r="14" spans="1:47" ht="25.5" x14ac:dyDescent="0.25">
      <c r="A14" s="12">
        <f>LOOKUP(B14,Avaliação!$D$2:$E$6)</f>
        <v>0</v>
      </c>
      <c r="B14" s="32" t="s">
        <v>33</v>
      </c>
      <c r="C14" s="17" t="s">
        <v>567</v>
      </c>
      <c r="D14" s="33"/>
      <c r="E14" s="26"/>
    </row>
    <row r="15" spans="1:47" ht="25.5" x14ac:dyDescent="0.25">
      <c r="A15" s="12">
        <f>LOOKUP(B15,Avaliação!$D$2:$E$6)</f>
        <v>0</v>
      </c>
      <c r="B15" s="32" t="s">
        <v>33</v>
      </c>
      <c r="C15" s="17" t="s">
        <v>568</v>
      </c>
      <c r="D15" s="33"/>
      <c r="E15" s="26"/>
    </row>
    <row r="16" spans="1:47" ht="25.5" x14ac:dyDescent="0.25">
      <c r="A16" s="12">
        <f>LOOKUP(B16,Avaliação!$D$2:$E$6)</f>
        <v>0</v>
      </c>
      <c r="B16" s="32" t="s">
        <v>33</v>
      </c>
      <c r="C16" s="17" t="s">
        <v>569</v>
      </c>
      <c r="D16" s="33"/>
      <c r="E16" s="26"/>
    </row>
    <row r="18" spans="1:47" ht="25.5" customHeight="1" x14ac:dyDescent="0.25">
      <c r="A18" s="12">
        <f>(INT(AVERAGE(A19:A21))) + IF(AND((INT(AVERAGE(A19:A21))) &lt; AVERAGE(A19:A21), (AVERAGE(A22:A27) &gt; AVERAGE(A19:A21))), 1, 0)</f>
        <v>0</v>
      </c>
      <c r="B18" s="10" t="s">
        <v>29</v>
      </c>
      <c r="C18" s="11" t="s">
        <v>52</v>
      </c>
      <c r="D18" s="10" t="s">
        <v>31</v>
      </c>
      <c r="E18" s="10" t="s">
        <v>32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47" s="25" customFormat="1" ht="25.5" x14ac:dyDescent="0.25">
      <c r="A19" s="12">
        <f>LOOKUP(B19,Avaliação!$D$2:$E$6)</f>
        <v>0</v>
      </c>
      <c r="B19" s="32" t="s">
        <v>33</v>
      </c>
      <c r="C19" s="28" t="s">
        <v>570</v>
      </c>
      <c r="D19" s="33"/>
      <c r="E19" s="2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25.5" x14ac:dyDescent="0.25">
      <c r="A20" s="12">
        <f>LOOKUP(B20,Avaliação!$D$2:$E$6)</f>
        <v>0</v>
      </c>
      <c r="B20" s="32" t="s">
        <v>33</v>
      </c>
      <c r="C20" s="28" t="s">
        <v>571</v>
      </c>
      <c r="D20" s="33"/>
      <c r="E20" s="26"/>
    </row>
    <row r="21" spans="1:47" ht="25.5" x14ac:dyDescent="0.25">
      <c r="A21" s="12">
        <f>LOOKUP(B21,Avaliação!$D$2:$E$6)</f>
        <v>0</v>
      </c>
      <c r="B21" s="32" t="s">
        <v>33</v>
      </c>
      <c r="C21" s="28" t="s">
        <v>572</v>
      </c>
      <c r="D21" s="33"/>
      <c r="E21" s="26"/>
    </row>
    <row r="22" spans="1:47" ht="25.5" x14ac:dyDescent="0.25">
      <c r="A22" s="12">
        <f>LOOKUP(B22,Avaliação!$D$2:$E$6)</f>
        <v>0</v>
      </c>
      <c r="B22" s="32" t="s">
        <v>33</v>
      </c>
      <c r="C22" s="17" t="s">
        <v>573</v>
      </c>
      <c r="D22" s="34"/>
      <c r="E22" s="26" t="s">
        <v>574</v>
      </c>
      <c r="F22" s="12">
        <f>'O4'!A21</f>
        <v>0</v>
      </c>
    </row>
    <row r="23" spans="1:47" ht="25.5" x14ac:dyDescent="0.25">
      <c r="A23" s="12">
        <f>LOOKUP(B23,Avaliação!$D$2:$E$6)</f>
        <v>0</v>
      </c>
      <c r="B23" s="32" t="s">
        <v>33</v>
      </c>
      <c r="C23" s="17" t="s">
        <v>575</v>
      </c>
      <c r="D23" s="33"/>
      <c r="E23" s="26"/>
    </row>
    <row r="24" spans="1:47" ht="25.5" x14ac:dyDescent="0.25">
      <c r="A24" s="12">
        <f>LOOKUP(B24,Avaliação!$D$2:$E$6)</f>
        <v>0</v>
      </c>
      <c r="B24" s="32" t="s">
        <v>33</v>
      </c>
      <c r="C24" s="17" t="s">
        <v>576</v>
      </c>
      <c r="D24" s="33"/>
      <c r="E24" s="26"/>
    </row>
    <row r="25" spans="1:47" ht="25.5" x14ac:dyDescent="0.25">
      <c r="A25" s="12">
        <f>LOOKUP(B25,Avaliação!$D$2:$E$6)</f>
        <v>0</v>
      </c>
      <c r="B25" s="32" t="s">
        <v>33</v>
      </c>
      <c r="C25" s="17" t="s">
        <v>577</v>
      </c>
      <c r="D25" s="33"/>
      <c r="E25" s="26"/>
    </row>
    <row r="26" spans="1:47" ht="17.45" customHeight="1" x14ac:dyDescent="0.25">
      <c r="A26" s="12">
        <f>LOOKUP(B26,Avaliação!$D$2:$E$6)</f>
        <v>0</v>
      </c>
      <c r="B26" s="32" t="s">
        <v>33</v>
      </c>
      <c r="C26" s="17" t="s">
        <v>228</v>
      </c>
      <c r="D26" s="34"/>
      <c r="E26" s="26" t="s">
        <v>578</v>
      </c>
      <c r="F26" s="12">
        <f>'A6'!A23</f>
        <v>0</v>
      </c>
      <c r="G26" s="12">
        <f>'O4'!A23</f>
        <v>0</v>
      </c>
    </row>
    <row r="27" spans="1:47" s="25" customFormat="1" ht="51" x14ac:dyDescent="0.25">
      <c r="A27" s="12">
        <f>LOOKUP(B27,Avaliação!$D$2:$E$6)</f>
        <v>0</v>
      </c>
      <c r="B27" s="32" t="s">
        <v>33</v>
      </c>
      <c r="C27" s="17" t="s">
        <v>579</v>
      </c>
      <c r="D27" s="53"/>
      <c r="E27" s="26" t="s">
        <v>580</v>
      </c>
      <c r="F27" s="12">
        <f>'A6'!A25</f>
        <v>0</v>
      </c>
      <c r="G27" s="12">
        <f>'A7'!A19</f>
        <v>0</v>
      </c>
      <c r="H27" s="12">
        <f>'D1'!A19</f>
        <v>0</v>
      </c>
      <c r="I27" s="12">
        <f>'D2'!A19</f>
        <v>0</v>
      </c>
      <c r="J27" s="12">
        <f>'D3'!A22</f>
        <v>0</v>
      </c>
      <c r="K27" s="12">
        <f>'S5'!A24</f>
        <v>0</v>
      </c>
      <c r="L27" s="12">
        <f>'S6'!A18</f>
        <v>0</v>
      </c>
      <c r="M27" s="12">
        <f>'O1'!A14</f>
        <v>0</v>
      </c>
      <c r="N27" s="12">
        <f>'O3'!A20</f>
        <v>0</v>
      </c>
      <c r="O27" s="12">
        <f>'O4'!A22</f>
        <v>0</v>
      </c>
      <c r="P27" s="12">
        <f>'O5'!A16</f>
        <v>0</v>
      </c>
      <c r="Q27" s="12">
        <f>'O9'!A22</f>
        <v>0</v>
      </c>
      <c r="R27" s="12">
        <f>'R2'!A18</f>
        <v>0</v>
      </c>
      <c r="S27" s="12">
        <f>'R4'!A18</f>
        <v>0</v>
      </c>
      <c r="T27" s="12"/>
      <c r="U27" s="12"/>
      <c r="V27" s="12"/>
      <c r="W27" s="12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9" spans="1:47" ht="25.5" customHeight="1" x14ac:dyDescent="0.25">
      <c r="A29" s="12">
        <f>(INT(AVERAGE(A30:A31))) + IF(AND((INT(AVERAGE(A30:A31))) &lt; AVERAGE(A30:A31), (AVERAGE(A32:A36) &gt; AVERAGE(A30:A31))), 1, 0)</f>
        <v>0</v>
      </c>
      <c r="B29" s="10" t="s">
        <v>29</v>
      </c>
      <c r="C29" s="11" t="s">
        <v>60</v>
      </c>
      <c r="D29" s="10" t="s">
        <v>31</v>
      </c>
      <c r="E29" s="10" t="s">
        <v>32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47" ht="25.5" x14ac:dyDescent="0.25">
      <c r="A30" s="12">
        <f>LOOKUP(B30,Avaliação!$D$2:$E$6)</f>
        <v>0</v>
      </c>
      <c r="B30" s="32" t="s">
        <v>33</v>
      </c>
      <c r="C30" s="28" t="s">
        <v>581</v>
      </c>
      <c r="D30" s="33"/>
      <c r="E30" s="26"/>
    </row>
    <row r="31" spans="1:47" ht="25.5" x14ac:dyDescent="0.25">
      <c r="A31" s="12">
        <f>LOOKUP(B31,Avaliação!$D$2:$E$6)</f>
        <v>0</v>
      </c>
      <c r="B31" s="32" t="s">
        <v>33</v>
      </c>
      <c r="C31" s="28" t="s">
        <v>582</v>
      </c>
      <c r="D31" s="33"/>
      <c r="E31" s="26"/>
    </row>
    <row r="32" spans="1:47" ht="21.75" customHeight="1" x14ac:dyDescent="0.25">
      <c r="A32" s="12">
        <f>LOOKUP(B32,Avaliação!$D$2:$E$6)</f>
        <v>0</v>
      </c>
      <c r="B32" s="32" t="s">
        <v>33</v>
      </c>
      <c r="C32" s="17" t="s">
        <v>583</v>
      </c>
      <c r="D32" s="33"/>
      <c r="E32" s="26"/>
    </row>
    <row r="33" spans="1:47" ht="25.5" x14ac:dyDescent="0.25">
      <c r="A33" s="12">
        <f>LOOKUP(B33,Avaliação!$D$2:$E$6)</f>
        <v>0</v>
      </c>
      <c r="B33" s="32" t="s">
        <v>33</v>
      </c>
      <c r="C33" s="17" t="s">
        <v>584</v>
      </c>
      <c r="D33" s="33"/>
      <c r="E33" s="26"/>
    </row>
    <row r="34" spans="1:47" ht="21.75" customHeight="1" x14ac:dyDescent="0.25">
      <c r="A34" s="12">
        <f>LOOKUP(B34,Avaliação!$D$2:$E$6)</f>
        <v>0</v>
      </c>
      <c r="B34" s="32" t="s">
        <v>33</v>
      </c>
      <c r="C34" s="17" t="s">
        <v>585</v>
      </c>
      <c r="D34" s="33"/>
      <c r="E34" s="26"/>
    </row>
    <row r="35" spans="1:47" ht="21.75" customHeight="1" x14ac:dyDescent="0.25">
      <c r="A35" s="12">
        <f>LOOKUP(B35,Avaliação!$D$2:$E$6)</f>
        <v>0</v>
      </c>
      <c r="B35" s="32" t="s">
        <v>33</v>
      </c>
      <c r="C35" s="17" t="s">
        <v>586</v>
      </c>
      <c r="D35" s="33"/>
      <c r="E35" s="26"/>
    </row>
    <row r="36" spans="1:47" ht="38.25" x14ac:dyDescent="0.25">
      <c r="A36" s="12">
        <f>LOOKUP(B36,Avaliação!$D$2:$E$6)</f>
        <v>0</v>
      </c>
      <c r="B36" s="32" t="s">
        <v>33</v>
      </c>
      <c r="C36" s="17" t="s">
        <v>587</v>
      </c>
      <c r="D36" s="33"/>
      <c r="E36" s="26"/>
    </row>
    <row r="37" spans="1:47" s="25" customFormat="1" ht="15" customHeight="1" x14ac:dyDescent="0.25">
      <c r="A37" s="12"/>
      <c r="B37" s="16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25.5" customHeight="1" x14ac:dyDescent="0.25">
      <c r="A38" s="12">
        <f>(INT(AVERAGE(A39:A40))) + IF(AND((INT(AVERAGE(A39:A40))) &lt; AVERAGE(A39:A40), (AVERAGE(A41:A42) &gt; AVERAGE(A39:A40))), 1, 0)</f>
        <v>0</v>
      </c>
      <c r="B38" s="10" t="s">
        <v>29</v>
      </c>
      <c r="C38" s="11" t="s">
        <v>71</v>
      </c>
      <c r="D38" s="10" t="s">
        <v>31</v>
      </c>
      <c r="E38" s="10" t="s">
        <v>32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47" ht="33" customHeight="1" x14ac:dyDescent="0.25">
      <c r="A39" s="12">
        <f>LOOKUP(B39,Avaliação!$D$2:$E$6)</f>
        <v>0</v>
      </c>
      <c r="B39" s="32" t="s">
        <v>33</v>
      </c>
      <c r="C39" s="28" t="s">
        <v>588</v>
      </c>
      <c r="D39" s="33"/>
    </row>
    <row r="40" spans="1:47" ht="33" customHeight="1" x14ac:dyDescent="0.25">
      <c r="A40" s="12">
        <f>LOOKUP(B40,Avaliação!$D$2:$E$6)</f>
        <v>0</v>
      </c>
      <c r="B40" s="32" t="s">
        <v>33</v>
      </c>
      <c r="C40" s="28" t="s">
        <v>589</v>
      </c>
      <c r="D40" s="33"/>
    </row>
    <row r="41" spans="1:47" ht="33" customHeight="1" x14ac:dyDescent="0.25">
      <c r="A41" s="12">
        <f>LOOKUP(B41,Avaliação!$D$2:$E$6)</f>
        <v>0</v>
      </c>
      <c r="B41" s="32" t="s">
        <v>33</v>
      </c>
      <c r="C41" s="17" t="s">
        <v>590</v>
      </c>
      <c r="D41" s="33"/>
    </row>
    <row r="42" spans="1:47" ht="37.5" customHeight="1" x14ac:dyDescent="0.25">
      <c r="A42" s="12">
        <f>LOOKUP(B42,Avaliação!$D$2:$E$6)</f>
        <v>0</v>
      </c>
      <c r="B42" s="32" t="s">
        <v>33</v>
      </c>
      <c r="C42" s="17" t="s">
        <v>591</v>
      </c>
      <c r="D42" s="33"/>
    </row>
    <row r="45" spans="1:47" ht="15" customHeight="1" x14ac:dyDescent="0.25">
      <c r="A45" s="56" t="s">
        <v>21</v>
      </c>
      <c r="B45" s="55"/>
    </row>
    <row r="46" spans="1:47" ht="15" customHeight="1" x14ac:dyDescent="0.25">
      <c r="A46" s="16">
        <v>0</v>
      </c>
      <c r="B46" s="59" t="s">
        <v>22</v>
      </c>
    </row>
    <row r="47" spans="1:47" ht="15" customHeight="1" x14ac:dyDescent="0.25">
      <c r="A47" s="16">
        <v>1</v>
      </c>
      <c r="B47" s="59" t="s">
        <v>23</v>
      </c>
    </row>
    <row r="48" spans="1:47" ht="15" customHeight="1" x14ac:dyDescent="0.25">
      <c r="A48" s="16">
        <v>2</v>
      </c>
      <c r="B48" s="59" t="s">
        <v>24</v>
      </c>
    </row>
    <row r="49" spans="1:2" ht="15.75" customHeight="1" x14ac:dyDescent="0.25">
      <c r="A49" s="16">
        <v>3</v>
      </c>
      <c r="B49" s="59" t="s">
        <v>25</v>
      </c>
    </row>
    <row r="50" spans="1:2" ht="15.75" customHeight="1" x14ac:dyDescent="0.25">
      <c r="A50" s="16">
        <v>4</v>
      </c>
      <c r="B50" s="59" t="s">
        <v>26</v>
      </c>
    </row>
    <row r="51" spans="1:2" ht="15.75" customHeight="1" x14ac:dyDescent="0.25"/>
    <row r="52" spans="1:2" ht="15.75" customHeight="1" x14ac:dyDescent="0.25">
      <c r="A52" s="70" t="s">
        <v>74</v>
      </c>
      <c r="B52" s="16" t="s">
        <v>75</v>
      </c>
    </row>
    <row r="53" spans="1:2" ht="15.75" customHeight="1" x14ac:dyDescent="0.25"/>
    <row r="54" spans="1:2" ht="15.75" customHeight="1" x14ac:dyDescent="0.25"/>
    <row r="55" spans="1:2" ht="15.75" customHeight="1" x14ac:dyDescent="0.25"/>
    <row r="56" spans="1:2" ht="15.75" customHeight="1" x14ac:dyDescent="0.25"/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sheetProtection selectLockedCells="1"/>
  <conditionalFormatting sqref="A2:A44 A51 A53:A1048576">
    <cfRule type="cellIs" dxfId="509" priority="21" operator="equal">
      <formula>0</formula>
    </cfRule>
    <cfRule type="cellIs" dxfId="508" priority="22" operator="equal">
      <formula>1</formula>
    </cfRule>
    <cfRule type="cellIs" dxfId="507" priority="23" operator="equal">
      <formula>2</formula>
    </cfRule>
    <cfRule type="cellIs" dxfId="506" priority="24" operator="equal">
      <formula>3</formula>
    </cfRule>
    <cfRule type="cellIs" dxfId="505" priority="25" operator="equal">
      <formula>4</formula>
    </cfRule>
  </conditionalFormatting>
  <conditionalFormatting sqref="F1:W6 F8:W17 F19:W28 F30:W37 F39:W1048576">
    <cfRule type="cellIs" dxfId="504" priority="16" operator="equal">
      <formula>0</formula>
    </cfRule>
    <cfRule type="cellIs" dxfId="503" priority="17" operator="equal">
      <formula>1</formula>
    </cfRule>
    <cfRule type="cellIs" dxfId="502" priority="18" operator="equal">
      <formula>2</formula>
    </cfRule>
    <cfRule type="cellIs" dxfId="501" priority="19" operator="equal">
      <formula>3</formula>
    </cfRule>
    <cfRule type="cellIs" dxfId="500" priority="20" operator="equal">
      <formula>4</formula>
    </cfRule>
  </conditionalFormatting>
  <conditionalFormatting sqref="F38:W38 F29:W29 F18:W18 F7:W7">
    <cfRule type="cellIs" dxfId="499" priority="11" operator="equal">
      <formula>0</formula>
    </cfRule>
    <cfRule type="cellIs" dxfId="498" priority="12" operator="equal">
      <formula>1</formula>
    </cfRule>
    <cfRule type="cellIs" dxfId="497" priority="13" operator="equal">
      <formula>2</formula>
    </cfRule>
    <cfRule type="cellIs" dxfId="496" priority="14" operator="equal">
      <formula>3</formula>
    </cfRule>
    <cfRule type="cellIs" dxfId="495" priority="15" operator="equal">
      <formula>4</formula>
    </cfRule>
  </conditionalFormatting>
  <conditionalFormatting sqref="A46:A50">
    <cfRule type="cellIs" dxfId="494" priority="6" operator="equal">
      <formula>0</formula>
    </cfRule>
    <cfRule type="cellIs" dxfId="493" priority="7" operator="equal">
      <formula>1</formula>
    </cfRule>
    <cfRule type="cellIs" dxfId="492" priority="8" operator="equal">
      <formula>2</formula>
    </cfRule>
    <cfRule type="cellIs" dxfId="491" priority="9" operator="equal">
      <formula>3</formula>
    </cfRule>
    <cfRule type="cellIs" dxfId="490" priority="10" operator="equal">
      <formula>4</formula>
    </cfRule>
  </conditionalFormatting>
  <conditionalFormatting sqref="A52">
    <cfRule type="cellIs" dxfId="489" priority="1" operator="equal">
      <formula>0</formula>
    </cfRule>
    <cfRule type="cellIs" dxfId="488" priority="2" operator="equal">
      <formula>1</formula>
    </cfRule>
    <cfRule type="cellIs" dxfId="487" priority="3" operator="equal">
      <formula>2</formula>
    </cfRule>
    <cfRule type="cellIs" dxfId="486" priority="4" operator="equal">
      <formula>3</formula>
    </cfRule>
    <cfRule type="cellIs" dxfId="48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B3:B5 B8:B16 B19:B27 B30:B36 B39:B42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U999"/>
  <sheetViews>
    <sheetView zoomScale="90" zoomScaleNormal="90" workbookViewId="0">
      <pane ySplit="1" topLeftCell="A2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39" customWidth="1"/>
    <col min="2" max="2" width="12.7109375" style="44" customWidth="1"/>
    <col min="3" max="3" width="77" style="44" customWidth="1"/>
    <col min="4" max="4" width="33.28515625" style="44" customWidth="1"/>
    <col min="5" max="5" width="26.85546875" style="44" customWidth="1"/>
    <col min="6" max="23" width="3" style="39" customWidth="1"/>
    <col min="24" max="24" width="8.7109375" style="39" customWidth="1"/>
    <col min="25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54" t="s">
        <v>592</v>
      </c>
      <c r="B1" s="54" t="s">
        <v>593</v>
      </c>
      <c r="C1" s="38"/>
      <c r="D1" s="38"/>
      <c r="E1" s="65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8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7.75" customHeight="1" x14ac:dyDescent="0.25">
      <c r="A2" s="39">
        <f>(INT(AVERAGE(A3))) + IF(AND((INT(AVERAGE(A3))) &lt; AVERAGE(A3), (AVERAGE(A4:A5) &gt; AVERAGE(A3))), 1, 0)</f>
        <v>0</v>
      </c>
      <c r="B2" s="40" t="s">
        <v>29</v>
      </c>
      <c r="C2" s="40" t="s">
        <v>30</v>
      </c>
      <c r="D2" s="40" t="s">
        <v>31</v>
      </c>
      <c r="E2" s="40" t="s">
        <v>32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4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27" customHeight="1" x14ac:dyDescent="0.25">
      <c r="A3" s="39">
        <f>LOOKUP(B3,Avaliação!$D$2:$E$6)</f>
        <v>0</v>
      </c>
      <c r="B3" s="32" t="s">
        <v>33</v>
      </c>
      <c r="C3" s="43" t="s">
        <v>594</v>
      </c>
      <c r="D3" s="33"/>
      <c r="E3" s="37"/>
      <c r="AA3" s="2"/>
    </row>
    <row r="4" spans="1:47" ht="27" customHeight="1" x14ac:dyDescent="0.25">
      <c r="A4" s="39">
        <f>LOOKUP(B4,Avaliação!$D$2:$E$6)</f>
        <v>0</v>
      </c>
      <c r="B4" s="32" t="s">
        <v>33</v>
      </c>
      <c r="C4" s="47" t="s">
        <v>595</v>
      </c>
      <c r="D4" s="33"/>
      <c r="E4" s="37"/>
      <c r="AA4" s="2"/>
    </row>
    <row r="5" spans="1:47" ht="27" customHeight="1" x14ac:dyDescent="0.25">
      <c r="A5" s="39">
        <f>LOOKUP(B5,Avaliação!$D$2:$E$6)</f>
        <v>0</v>
      </c>
      <c r="B5" s="32" t="s">
        <v>33</v>
      </c>
      <c r="C5" s="47" t="s">
        <v>596</v>
      </c>
      <c r="D5" s="33"/>
      <c r="E5" s="37"/>
      <c r="AA5" s="2"/>
    </row>
    <row r="6" spans="1:47" x14ac:dyDescent="0.25">
      <c r="B6" s="42"/>
      <c r="AA6" s="2"/>
    </row>
    <row r="7" spans="1:47" ht="27.75" customHeight="1" x14ac:dyDescent="0.25">
      <c r="A7" s="39">
        <f>(INT(AVERAGE(A8:A11))) + IF(AND((INT(AVERAGE(A8:A11))) &lt; AVERAGE(A8:A11), (AVERAGE(A12:A17) &gt; AVERAGE(A8:A11))), 1, 0)</f>
        <v>0</v>
      </c>
      <c r="B7" s="40" t="s">
        <v>29</v>
      </c>
      <c r="C7" s="41" t="s">
        <v>40</v>
      </c>
      <c r="D7" s="40" t="s">
        <v>31</v>
      </c>
      <c r="E7" s="40" t="s">
        <v>32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AA7" s="2"/>
    </row>
    <row r="8" spans="1:47" ht="38.25" x14ac:dyDescent="0.25">
      <c r="A8" s="39">
        <f>LOOKUP(B8,Avaliação!$D$2:$E$6)</f>
        <v>0</v>
      </c>
      <c r="B8" s="32" t="s">
        <v>33</v>
      </c>
      <c r="C8" s="43" t="s">
        <v>597</v>
      </c>
      <c r="D8" s="53"/>
      <c r="E8" s="37" t="s">
        <v>598</v>
      </c>
      <c r="F8" s="39">
        <f>'S4'!A7</f>
        <v>0</v>
      </c>
      <c r="AA8" s="2"/>
    </row>
    <row r="9" spans="1:47" s="25" customFormat="1" ht="27" customHeight="1" x14ac:dyDescent="0.25">
      <c r="A9" s="39">
        <f>LOOKUP(B9,Avaliação!$D$2:$E$6)</f>
        <v>0</v>
      </c>
      <c r="B9" s="32" t="s">
        <v>33</v>
      </c>
      <c r="C9" s="43" t="s">
        <v>599</v>
      </c>
      <c r="D9" s="53"/>
      <c r="E9" s="37" t="s">
        <v>598</v>
      </c>
      <c r="F9" s="39">
        <f>'S4'!A9</f>
        <v>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4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27" customHeight="1" x14ac:dyDescent="0.25">
      <c r="A10" s="39">
        <f>LOOKUP(B10,Avaliação!$D$2:$E$6)</f>
        <v>0</v>
      </c>
      <c r="B10" s="32" t="s">
        <v>33</v>
      </c>
      <c r="C10" s="43" t="s">
        <v>600</v>
      </c>
      <c r="D10" s="53"/>
      <c r="E10" s="37" t="s">
        <v>601</v>
      </c>
      <c r="F10" s="39">
        <f>'S2'!A12</f>
        <v>0</v>
      </c>
      <c r="G10" s="39">
        <f>'S4'!A8</f>
        <v>0</v>
      </c>
      <c r="AA10" s="2"/>
    </row>
    <row r="11" spans="1:47" ht="27" customHeight="1" x14ac:dyDescent="0.25">
      <c r="A11" s="39">
        <f>LOOKUP(B11,Avaliação!$D$2:$E$6)</f>
        <v>0</v>
      </c>
      <c r="B11" s="32" t="s">
        <v>33</v>
      </c>
      <c r="C11" s="43" t="s">
        <v>602</v>
      </c>
      <c r="D11" s="53"/>
      <c r="E11" s="37" t="s">
        <v>215</v>
      </c>
      <c r="F11" s="39">
        <f>'S2'!A11</f>
        <v>0</v>
      </c>
      <c r="AA11" s="2"/>
    </row>
    <row r="12" spans="1:47" ht="40.5" customHeight="1" x14ac:dyDescent="0.25">
      <c r="A12" s="39">
        <f>LOOKUP(B12,Avaliação!$D$2:$E$6)</f>
        <v>0</v>
      </c>
      <c r="B12" s="32" t="s">
        <v>33</v>
      </c>
      <c r="C12" s="47" t="s">
        <v>603</v>
      </c>
      <c r="D12" s="52"/>
      <c r="E12" s="37"/>
      <c r="AA12" s="2"/>
    </row>
    <row r="13" spans="1:47" ht="21" customHeight="1" x14ac:dyDescent="0.25">
      <c r="A13" s="39">
        <f>LOOKUP(B13,Avaliação!$D$2:$E$6)</f>
        <v>0</v>
      </c>
      <c r="B13" s="32" t="s">
        <v>33</v>
      </c>
      <c r="C13" s="47" t="s">
        <v>604</v>
      </c>
      <c r="D13" s="52"/>
      <c r="E13" s="37"/>
      <c r="AA13" s="2"/>
    </row>
    <row r="14" spans="1:47" ht="27" customHeight="1" x14ac:dyDescent="0.25">
      <c r="A14" s="39">
        <f>LOOKUP(B14,Avaliação!$D$2:$E$6)</f>
        <v>0</v>
      </c>
      <c r="B14" s="32" t="s">
        <v>33</v>
      </c>
      <c r="C14" s="47" t="s">
        <v>605</v>
      </c>
      <c r="D14" s="53"/>
      <c r="E14" s="37" t="s">
        <v>606</v>
      </c>
      <c r="F14" s="39">
        <f>'S3'!A8</f>
        <v>0</v>
      </c>
      <c r="AA14" s="2"/>
    </row>
    <row r="15" spans="1:47" ht="27" customHeight="1" x14ac:dyDescent="0.25">
      <c r="A15" s="39">
        <f>LOOKUP(B15,Avaliação!$D$2:$E$6)</f>
        <v>0</v>
      </c>
      <c r="B15" s="32" t="s">
        <v>33</v>
      </c>
      <c r="C15" s="47" t="s">
        <v>607</v>
      </c>
      <c r="D15" s="53"/>
      <c r="E15" s="37" t="s">
        <v>608</v>
      </c>
      <c r="F15" s="39">
        <f>'S4'!A14</f>
        <v>0</v>
      </c>
      <c r="G15" s="39">
        <f>'R1'!A13</f>
        <v>0</v>
      </c>
      <c r="H15" s="39">
        <f>'R4'!A11</f>
        <v>0</v>
      </c>
      <c r="AA15" s="2"/>
    </row>
    <row r="16" spans="1:47" ht="27" customHeight="1" x14ac:dyDescent="0.25">
      <c r="A16" s="39">
        <f>LOOKUP(B16,Avaliação!$D$2:$E$6)</f>
        <v>0</v>
      </c>
      <c r="B16" s="32" t="s">
        <v>33</v>
      </c>
      <c r="C16" s="47" t="s">
        <v>609</v>
      </c>
      <c r="D16" s="52"/>
      <c r="E16" s="37"/>
      <c r="AA16" s="2"/>
    </row>
    <row r="17" spans="1:47" ht="27" customHeight="1" x14ac:dyDescent="0.25">
      <c r="A17" s="39">
        <f>LOOKUP(B17,Avaliação!$D$2:$E$6)</f>
        <v>0</v>
      </c>
      <c r="B17" s="32" t="s">
        <v>33</v>
      </c>
      <c r="C17" s="47" t="s">
        <v>610</v>
      </c>
      <c r="D17" s="52"/>
      <c r="E17" s="37"/>
      <c r="AA17" s="2"/>
    </row>
    <row r="18" spans="1:47" x14ac:dyDescent="0.25">
      <c r="AA18" s="2"/>
    </row>
    <row r="19" spans="1:47" s="25" customFormat="1" ht="27.75" customHeight="1" x14ac:dyDescent="0.25">
      <c r="A19" s="39">
        <f>(INT(AVERAGE(A20:A21))) + IF(AND((INT(AVERAGE(A20:A21))) &lt; AVERAGE(A20:A21), (AVERAGE(A22) &gt; AVERAGE(A20:A21))), 1, 0)</f>
        <v>0</v>
      </c>
      <c r="B19" s="40" t="s">
        <v>29</v>
      </c>
      <c r="C19" s="41" t="s">
        <v>52</v>
      </c>
      <c r="D19" s="40" t="s">
        <v>31</v>
      </c>
      <c r="E19" s="40" t="s">
        <v>32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4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38.25" x14ac:dyDescent="0.25">
      <c r="A20" s="39">
        <f>LOOKUP(B20,Avaliação!$D$2:$E$6)</f>
        <v>0</v>
      </c>
      <c r="B20" s="32" t="s">
        <v>33</v>
      </c>
      <c r="C20" s="43" t="s">
        <v>611</v>
      </c>
      <c r="D20" s="33"/>
      <c r="AA20" s="2"/>
    </row>
    <row r="21" spans="1:47" ht="38.25" x14ac:dyDescent="0.25">
      <c r="A21" s="39">
        <f>LOOKUP(B21,Avaliação!$D$2:$E$6)</f>
        <v>0</v>
      </c>
      <c r="B21" s="32" t="s">
        <v>33</v>
      </c>
      <c r="C21" s="43" t="s">
        <v>612</v>
      </c>
      <c r="D21" s="33"/>
      <c r="AA21" s="2"/>
    </row>
    <row r="22" spans="1:47" ht="25.5" x14ac:dyDescent="0.25">
      <c r="A22" s="39">
        <f>LOOKUP(B22,Avaliação!$D$2:$E$6)</f>
        <v>0</v>
      </c>
      <c r="B22" s="32" t="s">
        <v>33</v>
      </c>
      <c r="C22" s="47" t="s">
        <v>613</v>
      </c>
      <c r="D22" s="33"/>
      <c r="AA22" s="2"/>
    </row>
    <row r="23" spans="1:47" x14ac:dyDescent="0.25">
      <c r="B23" s="42"/>
      <c r="AA23" s="2"/>
    </row>
    <row r="24" spans="1:47" ht="27.75" customHeight="1" x14ac:dyDescent="0.25">
      <c r="A24" s="39">
        <f>(INT(AVERAGE(A25:A27))) + IF(AND((INT(AVERAGE(A25:A27))) &lt; AVERAGE(A25:A27), (AVERAGE(A28:A34) &gt; AVERAGE(A25:A27))), 1, 0)</f>
        <v>0</v>
      </c>
      <c r="B24" s="40" t="s">
        <v>29</v>
      </c>
      <c r="C24" s="41" t="s">
        <v>60</v>
      </c>
      <c r="D24" s="40" t="s">
        <v>31</v>
      </c>
      <c r="E24" s="40" t="s">
        <v>32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AA24" s="2"/>
    </row>
    <row r="25" spans="1:47" ht="25.5" x14ac:dyDescent="0.25">
      <c r="A25" s="39">
        <f>LOOKUP(B25,Avaliação!$D$2:$E$6)</f>
        <v>0</v>
      </c>
      <c r="B25" s="32" t="s">
        <v>33</v>
      </c>
      <c r="C25" s="43" t="s">
        <v>614</v>
      </c>
      <c r="D25" s="33"/>
      <c r="AA25" s="2"/>
    </row>
    <row r="26" spans="1:47" ht="25.5" x14ac:dyDescent="0.25">
      <c r="A26" s="39">
        <f>LOOKUP(B26,Avaliação!$D$2:$E$6)</f>
        <v>0</v>
      </c>
      <c r="B26" s="32" t="s">
        <v>33</v>
      </c>
      <c r="C26" s="49" t="s">
        <v>615</v>
      </c>
      <c r="D26" s="33"/>
      <c r="AA26" s="2"/>
    </row>
    <row r="27" spans="1:47" s="25" customFormat="1" ht="25.5" x14ac:dyDescent="0.25">
      <c r="A27" s="39">
        <f>LOOKUP(B27,Avaliação!$D$2:$E$6)</f>
        <v>0</v>
      </c>
      <c r="B27" s="32" t="s">
        <v>33</v>
      </c>
      <c r="C27" s="49" t="s">
        <v>616</v>
      </c>
      <c r="D27" s="33"/>
      <c r="E27" s="44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44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20.100000000000001" customHeight="1" x14ac:dyDescent="0.25">
      <c r="A28" s="39">
        <f>LOOKUP(B28,Avaliação!$D$2:$E$6)</f>
        <v>0</v>
      </c>
      <c r="B28" s="32" t="s">
        <v>33</v>
      </c>
      <c r="C28" s="47" t="s">
        <v>617</v>
      </c>
      <c r="D28" s="33"/>
      <c r="AA28" s="2"/>
    </row>
    <row r="29" spans="1:47" ht="25.5" x14ac:dyDescent="0.25">
      <c r="A29" s="39">
        <f>LOOKUP(B29,Avaliação!$D$2:$E$6)</f>
        <v>0</v>
      </c>
      <c r="B29" s="32" t="s">
        <v>33</v>
      </c>
      <c r="C29" s="47" t="s">
        <v>618</v>
      </c>
      <c r="D29" s="33"/>
      <c r="AA29" s="2"/>
    </row>
    <row r="30" spans="1:47" ht="38.25" x14ac:dyDescent="0.25">
      <c r="A30" s="39">
        <f>LOOKUP(B30,Avaliação!$D$2:$E$6)</f>
        <v>0</v>
      </c>
      <c r="B30" s="32" t="s">
        <v>33</v>
      </c>
      <c r="C30" s="47" t="s">
        <v>619</v>
      </c>
      <c r="D30" s="33"/>
      <c r="AA30" s="2"/>
    </row>
    <row r="31" spans="1:47" ht="25.5" x14ac:dyDescent="0.25">
      <c r="A31" s="39">
        <f>LOOKUP(B31,Avaliação!$D$2:$E$6)</f>
        <v>0</v>
      </c>
      <c r="B31" s="32" t="s">
        <v>33</v>
      </c>
      <c r="C31" s="47" t="s">
        <v>138</v>
      </c>
      <c r="D31" s="34"/>
      <c r="E31" s="46" t="s">
        <v>620</v>
      </c>
      <c r="F31" s="39">
        <f>'A3'!A25</f>
        <v>0</v>
      </c>
      <c r="G31" s="39">
        <f>'D1'!A29</f>
        <v>0</v>
      </c>
      <c r="AA31" s="2"/>
    </row>
    <row r="32" spans="1:47" ht="25.5" x14ac:dyDescent="0.25">
      <c r="A32" s="39">
        <f>LOOKUP(B32,Avaliação!$D$2:$E$6)</f>
        <v>0</v>
      </c>
      <c r="B32" s="32" t="s">
        <v>33</v>
      </c>
      <c r="C32" s="47" t="s">
        <v>621</v>
      </c>
      <c r="D32" s="33"/>
      <c r="AA32" s="2"/>
    </row>
    <row r="33" spans="1:47" ht="25.5" x14ac:dyDescent="0.25">
      <c r="A33" s="39">
        <f>LOOKUP(B33,Avaliação!$D$2:$E$6)</f>
        <v>0</v>
      </c>
      <c r="B33" s="32" t="s">
        <v>33</v>
      </c>
      <c r="C33" s="47" t="s">
        <v>622</v>
      </c>
      <c r="D33" s="33"/>
      <c r="AA33" s="2"/>
    </row>
    <row r="34" spans="1:47" ht="25.5" x14ac:dyDescent="0.25">
      <c r="A34" s="39">
        <f>LOOKUP(B34,Avaliação!$D$2:$E$6)</f>
        <v>0</v>
      </c>
      <c r="B34" s="32" t="s">
        <v>33</v>
      </c>
      <c r="C34" s="47" t="s">
        <v>623</v>
      </c>
      <c r="D34" s="34"/>
      <c r="E34" s="37" t="s">
        <v>624</v>
      </c>
      <c r="F34" s="39">
        <f>'S2'!A36</f>
        <v>0</v>
      </c>
      <c r="G34" s="39">
        <f>'S3'!A30</f>
        <v>0</v>
      </c>
      <c r="H34" s="39">
        <f>'S4'!A31</f>
        <v>0</v>
      </c>
      <c r="AA34" s="2"/>
    </row>
    <row r="35" spans="1:47" x14ac:dyDescent="0.25">
      <c r="B35" s="42"/>
      <c r="C35" s="50"/>
      <c r="AA35" s="2"/>
    </row>
    <row r="36" spans="1:47" ht="27.75" customHeight="1" x14ac:dyDescent="0.25">
      <c r="A36" s="39">
        <f>(INT(AVERAGE(A37:A38))) + IF(AND((INT(AVERAGE(A37:A38))) &lt; AVERAGE(A37:A38), (AVERAGE(A39:A42) &gt; AVERAGE(A37:A38))), 1, 0)</f>
        <v>0</v>
      </c>
      <c r="B36" s="40" t="s">
        <v>29</v>
      </c>
      <c r="C36" s="41" t="s">
        <v>71</v>
      </c>
      <c r="D36" s="40" t="s">
        <v>31</v>
      </c>
      <c r="E36" s="40" t="s">
        <v>32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AA36" s="2"/>
    </row>
    <row r="37" spans="1:47" s="25" customFormat="1" ht="38.25" x14ac:dyDescent="0.25">
      <c r="A37" s="39">
        <f>LOOKUP(B37,Avaliação!$D$2:$E$6)</f>
        <v>0</v>
      </c>
      <c r="B37" s="32" t="s">
        <v>33</v>
      </c>
      <c r="C37" s="43" t="s">
        <v>625</v>
      </c>
      <c r="D37" s="33"/>
      <c r="E37" s="37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44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38.25" x14ac:dyDescent="0.25">
      <c r="A38" s="39">
        <f>LOOKUP(B38,Avaliação!$D$2:$E$6)</f>
        <v>0</v>
      </c>
      <c r="B38" s="32" t="s">
        <v>33</v>
      </c>
      <c r="C38" s="43" t="s">
        <v>626</v>
      </c>
      <c r="D38" s="33"/>
      <c r="E38" s="37"/>
      <c r="AA38" s="2"/>
    </row>
    <row r="39" spans="1:47" ht="25.5" x14ac:dyDescent="0.25">
      <c r="A39" s="39">
        <f>LOOKUP(B39,Avaliação!$D$2:$E$6)</f>
        <v>0</v>
      </c>
      <c r="B39" s="32" t="s">
        <v>33</v>
      </c>
      <c r="C39" s="47" t="s">
        <v>627</v>
      </c>
      <c r="D39" s="33"/>
      <c r="E39" s="37"/>
      <c r="AA39" s="2"/>
    </row>
    <row r="40" spans="1:47" ht="25.5" x14ac:dyDescent="0.25">
      <c r="A40" s="39">
        <f>LOOKUP(B40,Avaliação!$D$2:$E$6)</f>
        <v>0</v>
      </c>
      <c r="B40" s="32" t="s">
        <v>33</v>
      </c>
      <c r="C40" s="47" t="s">
        <v>628</v>
      </c>
      <c r="D40" s="34"/>
      <c r="E40" s="37" t="s">
        <v>629</v>
      </c>
      <c r="F40" s="39">
        <f>'S4'!A36</f>
        <v>0</v>
      </c>
      <c r="AA40" s="2"/>
    </row>
    <row r="41" spans="1:47" ht="38.25" x14ac:dyDescent="0.25">
      <c r="A41" s="39">
        <f>LOOKUP(B41,Avaliação!$D$2:$E$6)</f>
        <v>0</v>
      </c>
      <c r="B41" s="32" t="s">
        <v>33</v>
      </c>
      <c r="C41" s="47" t="s">
        <v>630</v>
      </c>
      <c r="D41" s="34"/>
      <c r="E41" s="37" t="s">
        <v>631</v>
      </c>
      <c r="F41" s="39">
        <f>'O6'!A34</f>
        <v>0</v>
      </c>
      <c r="G41" s="39">
        <f>'O7'!A33</f>
        <v>0</v>
      </c>
      <c r="H41" s="39">
        <f>'O8'!A27</f>
        <v>0</v>
      </c>
      <c r="AA41" s="2"/>
    </row>
    <row r="42" spans="1:47" ht="25.5" x14ac:dyDescent="0.25">
      <c r="A42" s="39">
        <f>LOOKUP(B42,Avaliação!$D$2:$E$6)</f>
        <v>0</v>
      </c>
      <c r="B42" s="32" t="s">
        <v>33</v>
      </c>
      <c r="C42" s="47" t="s">
        <v>632</v>
      </c>
      <c r="D42" s="33"/>
      <c r="E42" s="37"/>
      <c r="AA42" s="2"/>
    </row>
    <row r="43" spans="1:47" x14ac:dyDescent="0.25">
      <c r="AA43" s="2"/>
    </row>
    <row r="44" spans="1:47" x14ac:dyDescent="0.25">
      <c r="AA44" s="2"/>
    </row>
    <row r="45" spans="1:47" ht="15" customHeight="1" x14ac:dyDescent="0.25">
      <c r="A45" s="56" t="s">
        <v>21</v>
      </c>
      <c r="B45" s="55"/>
    </row>
    <row r="46" spans="1:47" ht="15" customHeight="1" x14ac:dyDescent="0.25">
      <c r="A46" s="16">
        <v>0</v>
      </c>
      <c r="B46" s="59" t="s">
        <v>22</v>
      </c>
    </row>
    <row r="47" spans="1:47" ht="15" customHeight="1" x14ac:dyDescent="0.25">
      <c r="A47" s="16">
        <v>1</v>
      </c>
      <c r="B47" s="59" t="s">
        <v>23</v>
      </c>
    </row>
    <row r="48" spans="1:47" ht="15" customHeight="1" x14ac:dyDescent="0.25">
      <c r="A48" s="16">
        <v>2</v>
      </c>
      <c r="B48" s="59" t="s">
        <v>24</v>
      </c>
    </row>
    <row r="49" spans="1:2" ht="15.75" customHeight="1" x14ac:dyDescent="0.25">
      <c r="A49" s="16">
        <v>3</v>
      </c>
      <c r="B49" s="59" t="s">
        <v>25</v>
      </c>
    </row>
    <row r="50" spans="1:2" ht="15.75" customHeight="1" x14ac:dyDescent="0.25">
      <c r="A50" s="16">
        <v>4</v>
      </c>
      <c r="B50" s="59" t="s">
        <v>26</v>
      </c>
    </row>
    <row r="51" spans="1:2" ht="15.75" customHeight="1" x14ac:dyDescent="0.25"/>
    <row r="52" spans="1:2" ht="15.75" customHeight="1" x14ac:dyDescent="0.25">
      <c r="A52" s="70" t="s">
        <v>74</v>
      </c>
      <c r="B52" s="16" t="s">
        <v>75</v>
      </c>
    </row>
    <row r="53" spans="1:2" ht="15.75" customHeight="1" x14ac:dyDescent="0.25"/>
    <row r="54" spans="1:2" ht="15.75" customHeight="1" x14ac:dyDescent="0.25"/>
    <row r="55" spans="1:2" ht="15.75" customHeight="1" x14ac:dyDescent="0.25"/>
    <row r="56" spans="1:2" ht="15.75" customHeight="1" x14ac:dyDescent="0.25"/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selectLockedCells="1"/>
  <conditionalFormatting sqref="A2:A44 A51 A53:A1048576">
    <cfRule type="cellIs" dxfId="484" priority="21" operator="equal">
      <formula>0</formula>
    </cfRule>
    <cfRule type="cellIs" dxfId="483" priority="22" operator="equal">
      <formula>1</formula>
    </cfRule>
    <cfRule type="cellIs" dxfId="482" priority="23" operator="equal">
      <formula>2</formula>
    </cfRule>
    <cfRule type="cellIs" dxfId="481" priority="24" operator="equal">
      <formula>3</formula>
    </cfRule>
    <cfRule type="cellIs" dxfId="480" priority="25" operator="equal">
      <formula>4</formula>
    </cfRule>
  </conditionalFormatting>
  <conditionalFormatting sqref="F1:W6 F8:W18 F20:W23 F25:W35 F37:W1048576">
    <cfRule type="cellIs" dxfId="479" priority="16" operator="equal">
      <formula>0</formula>
    </cfRule>
    <cfRule type="cellIs" dxfId="478" priority="17" operator="equal">
      <formula>1</formula>
    </cfRule>
    <cfRule type="cellIs" dxfId="477" priority="18" operator="equal">
      <formula>2</formula>
    </cfRule>
    <cfRule type="cellIs" dxfId="476" priority="19" operator="equal">
      <formula>3</formula>
    </cfRule>
    <cfRule type="cellIs" dxfId="475" priority="20" operator="equal">
      <formula>4</formula>
    </cfRule>
  </conditionalFormatting>
  <conditionalFormatting sqref="F36:W36 F24:W24 F19:W19 F7:W7">
    <cfRule type="cellIs" dxfId="474" priority="11" operator="equal">
      <formula>0</formula>
    </cfRule>
    <cfRule type="cellIs" dxfId="473" priority="12" operator="equal">
      <formula>1</formula>
    </cfRule>
    <cfRule type="cellIs" dxfId="472" priority="13" operator="equal">
      <formula>2</formula>
    </cfRule>
    <cfRule type="cellIs" dxfId="471" priority="14" operator="equal">
      <formula>3</formula>
    </cfRule>
    <cfRule type="cellIs" dxfId="470" priority="15" operator="equal">
      <formula>4</formula>
    </cfRule>
  </conditionalFormatting>
  <conditionalFormatting sqref="A46:A50">
    <cfRule type="cellIs" dxfId="469" priority="6" operator="equal">
      <formula>0</formula>
    </cfRule>
    <cfRule type="cellIs" dxfId="468" priority="7" operator="equal">
      <formula>1</formula>
    </cfRule>
    <cfRule type="cellIs" dxfId="467" priority="8" operator="equal">
      <formula>2</formula>
    </cfRule>
    <cfRule type="cellIs" dxfId="466" priority="9" operator="equal">
      <formula>3</formula>
    </cfRule>
    <cfRule type="cellIs" dxfId="465" priority="10" operator="equal">
      <formula>4</formula>
    </cfRule>
  </conditionalFormatting>
  <conditionalFormatting sqref="A52">
    <cfRule type="cellIs" dxfId="464" priority="1" operator="equal">
      <formula>0</formula>
    </cfRule>
    <cfRule type="cellIs" dxfId="463" priority="2" operator="equal">
      <formula>1</formula>
    </cfRule>
    <cfRule type="cellIs" dxfId="462" priority="3" operator="equal">
      <formula>2</formula>
    </cfRule>
    <cfRule type="cellIs" dxfId="461" priority="4" operator="equal">
      <formula>3</formula>
    </cfRule>
    <cfRule type="cellIs" dxfId="46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B3:B6 B8:B17 B20:B23 B25:B35 B37:B42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Z994"/>
  <sheetViews>
    <sheetView zoomScale="90" zoomScaleNormal="90" workbookViewId="0">
      <pane ySplit="1" topLeftCell="A29" activePane="bottomLeft" state="frozen"/>
      <selection activeCell="B36" sqref="B36"/>
      <selection pane="bottomLeft" activeCell="A38" sqref="A38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4" width="8.7109375" style="12" customWidth="1"/>
    <col min="25" max="25" width="8.7109375" style="13" customWidth="1"/>
    <col min="26" max="26" width="14.42578125" style="13"/>
  </cols>
  <sheetData>
    <row r="1" spans="1:26" s="20" customFormat="1" ht="29.25" customHeight="1" x14ac:dyDescent="0.25">
      <c r="A1" s="19" t="s">
        <v>27</v>
      </c>
      <c r="B1" s="19" t="s">
        <v>28</v>
      </c>
      <c r="E1" s="6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6" s="24" customFormat="1" ht="22.5" customHeight="1" x14ac:dyDescent="0.25">
      <c r="A2" s="12">
        <f>IF(AVERAGE(A3:A4)&lt;1,ROUND(AVERAGE(A5:A7),0),(INT(AVERAGE(A3:A4)) + IF(AND((INT(AVERAGE(A3:A4))) &lt; AVERAGE(A3:A4), (AVERAGE(A5:A7) &gt; AVERAGE(A3:A4))), 1, 0)))</f>
        <v>0</v>
      </c>
      <c r="B2" s="10" t="s">
        <v>29</v>
      </c>
      <c r="C2" s="10" t="s">
        <v>30</v>
      </c>
      <c r="D2" s="10" t="s">
        <v>31</v>
      </c>
      <c r="E2" s="11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16"/>
      <c r="Y2" s="16"/>
      <c r="Z2" s="16"/>
    </row>
    <row r="3" spans="1:26" s="1" customFormat="1" ht="25.5" x14ac:dyDescent="0.25">
      <c r="A3" s="12">
        <f>LOOKUP(B3,Avaliação!$D$2:$E$6)</f>
        <v>0</v>
      </c>
      <c r="B3" s="32" t="s">
        <v>33</v>
      </c>
      <c r="C3" s="28" t="s">
        <v>34</v>
      </c>
      <c r="D3" s="33"/>
      <c r="E3" s="27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1" customFormat="1" ht="25.5" x14ac:dyDescent="0.25">
      <c r="A4" s="12">
        <f>LOOKUP(B4,Avaliação!$D$2:$E$6)</f>
        <v>0</v>
      </c>
      <c r="B4" s="32" t="s">
        <v>33</v>
      </c>
      <c r="C4" s="28" t="s">
        <v>35</v>
      </c>
      <c r="D4" s="34"/>
      <c r="E4" s="26" t="s">
        <v>36</v>
      </c>
      <c r="F4" s="12">
        <f>'A8'!A3</f>
        <v>0</v>
      </c>
      <c r="G4" s="12">
        <f>'D3'!A3</f>
        <v>0</v>
      </c>
      <c r="H4" s="12">
        <f>'O7'!A4</f>
        <v>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1" customFormat="1" ht="25.5" x14ac:dyDescent="0.25">
      <c r="A5" s="12">
        <f>LOOKUP(B5,Avaliação!$D$2:$E$6)</f>
        <v>0</v>
      </c>
      <c r="B5" s="32" t="s">
        <v>33</v>
      </c>
      <c r="C5" s="17" t="s">
        <v>37</v>
      </c>
      <c r="D5" s="33"/>
      <c r="E5" s="27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" customFormat="1" ht="25.5" x14ac:dyDescent="0.25">
      <c r="A6" s="12">
        <f>LOOKUP(B6,Avaliação!$D$2:$E$6)</f>
        <v>0</v>
      </c>
      <c r="B6" s="32" t="s">
        <v>33</v>
      </c>
      <c r="C6" s="17" t="s">
        <v>38</v>
      </c>
      <c r="D6" s="33"/>
      <c r="E6" s="27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" customFormat="1" ht="25.5" x14ac:dyDescent="0.25">
      <c r="A7" s="12">
        <f>LOOKUP(B7,Avaliação!$D$2:$E$6)</f>
        <v>0</v>
      </c>
      <c r="B7" s="32" t="s">
        <v>33</v>
      </c>
      <c r="C7" s="17" t="s">
        <v>39</v>
      </c>
      <c r="D7" s="33"/>
      <c r="E7" s="27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" customFormat="1" x14ac:dyDescent="0.25">
      <c r="A8" s="12"/>
      <c r="B8" s="16"/>
      <c r="C8" s="17"/>
      <c r="D8" s="16"/>
      <c r="E8" s="2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24" customFormat="1" ht="24.75" customHeight="1" x14ac:dyDescent="0.25">
      <c r="A9" s="12">
        <f>IF(AVERAGE(A10:A12)&lt;1,ROUND(AVERAGE(A13:A17),0),(INT(AVERAGE(A10:A12))) + IF(AND((INT(AVERAGE(A10:A12))) &lt; AVERAGE(A10:A12), (AVERAGE(A13:A17) &gt; AVERAGE(A10:A12))), 1, 0))</f>
        <v>0</v>
      </c>
      <c r="B9" s="10" t="s">
        <v>29</v>
      </c>
      <c r="C9" s="11" t="s">
        <v>40</v>
      </c>
      <c r="D9" s="10" t="s">
        <v>31</v>
      </c>
      <c r="E9" s="11" t="s">
        <v>32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16"/>
      <c r="Y9" s="16"/>
      <c r="Z9" s="16"/>
    </row>
    <row r="10" spans="1:26" s="1" customFormat="1" ht="25.5" x14ac:dyDescent="0.25">
      <c r="A10" s="12">
        <f>LOOKUP(B10,Avaliação!$D$2:$E$6)</f>
        <v>0</v>
      </c>
      <c r="B10" s="32" t="s">
        <v>33</v>
      </c>
      <c r="C10" s="28" t="s">
        <v>41</v>
      </c>
      <c r="D10" s="33"/>
      <c r="E10" s="2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" customFormat="1" ht="25.5" x14ac:dyDescent="0.25">
      <c r="A11" s="12">
        <f>LOOKUP(B11,Avaliação!$D$2:$E$6)</f>
        <v>0</v>
      </c>
      <c r="B11" s="32" t="s">
        <v>33</v>
      </c>
      <c r="C11" s="28" t="s">
        <v>42</v>
      </c>
      <c r="D11" s="34"/>
      <c r="E11" s="26" t="s">
        <v>43</v>
      </c>
      <c r="F11" s="12">
        <f>'D3'!A8</f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" customFormat="1" ht="25.5" x14ac:dyDescent="0.25">
      <c r="A12" s="12">
        <f>LOOKUP(B12,Avaliação!$D$2:$E$6)</f>
        <v>0</v>
      </c>
      <c r="B12" s="32" t="s">
        <v>33</v>
      </c>
      <c r="C12" s="28" t="s">
        <v>44</v>
      </c>
      <c r="D12" s="34"/>
      <c r="E12" s="26" t="s">
        <v>45</v>
      </c>
      <c r="F12" s="12">
        <f>'D3'!A10</f>
        <v>0</v>
      </c>
      <c r="G12" s="12">
        <f>'O6'!A10</f>
        <v>0</v>
      </c>
      <c r="H12" s="12">
        <f>'O7'!A9</f>
        <v>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" customFormat="1" ht="25.5" x14ac:dyDescent="0.25">
      <c r="A13" s="12">
        <f>LOOKUP(B13,Avaliação!$D$2:$E$6)</f>
        <v>0</v>
      </c>
      <c r="B13" s="32" t="s">
        <v>33</v>
      </c>
      <c r="C13" s="17" t="s">
        <v>46</v>
      </c>
      <c r="D13" s="33"/>
      <c r="E13" s="27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" customFormat="1" ht="25.5" x14ac:dyDescent="0.25">
      <c r="A14" s="12">
        <f>LOOKUP(B14,Avaliação!$D$2:$E$6)</f>
        <v>0</v>
      </c>
      <c r="B14" s="32" t="s">
        <v>33</v>
      </c>
      <c r="C14" s="17" t="s">
        <v>47</v>
      </c>
      <c r="D14" s="33"/>
      <c r="E14" s="27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" customFormat="1" ht="38.25" x14ac:dyDescent="0.25">
      <c r="A15" s="12">
        <f>LOOKUP(B15,Avaliação!$D$2:$E$6)</f>
        <v>0</v>
      </c>
      <c r="B15" s="32" t="s">
        <v>33</v>
      </c>
      <c r="C15" s="17" t="s">
        <v>48</v>
      </c>
      <c r="D15" s="33"/>
      <c r="E15" s="27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" customFormat="1" ht="38.25" x14ac:dyDescent="0.25">
      <c r="A16" s="12">
        <f>LOOKUP(B16,Avaliação!$D$2:$E$6)</f>
        <v>0</v>
      </c>
      <c r="B16" s="32" t="s">
        <v>33</v>
      </c>
      <c r="C16" s="17" t="s">
        <v>49</v>
      </c>
      <c r="D16" s="33"/>
      <c r="E16" s="27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1" customFormat="1" ht="25.5" x14ac:dyDescent="0.25">
      <c r="A17" s="12">
        <f>LOOKUP(B17,Avaliação!$D$2:$E$6)</f>
        <v>0</v>
      </c>
      <c r="B17" s="32" t="s">
        <v>33</v>
      </c>
      <c r="C17" s="17" t="s">
        <v>50</v>
      </c>
      <c r="D17" s="34"/>
      <c r="E17" s="26" t="s">
        <v>51</v>
      </c>
      <c r="F17" s="12">
        <f>'A7'!A14</f>
        <v>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1" customFormat="1" x14ac:dyDescent="0.25">
      <c r="A18" s="12"/>
      <c r="B18" s="16"/>
      <c r="C18" s="27"/>
      <c r="D18" s="16"/>
      <c r="E18" s="27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24" customFormat="1" ht="24.75" customHeight="1" x14ac:dyDescent="0.25">
      <c r="A19" s="12">
        <f>IF(AVERAGE(A20:A22)&lt;1,ROUND(AVERAGE(A23:A25),0),(INT(AVERAGE(A20:A22)))+IF(AND((INT(AVERAGE(A20:A22)))&lt;AVERAGE(A20:A22),(AVERAGE(A23:A25)&gt;AVERAGE(A20:A22))),1,0))</f>
        <v>0</v>
      </c>
      <c r="B19" s="10" t="s">
        <v>29</v>
      </c>
      <c r="C19" s="11" t="s">
        <v>52</v>
      </c>
      <c r="D19" s="10" t="s">
        <v>31</v>
      </c>
      <c r="E19" s="11" t="s">
        <v>32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16"/>
      <c r="Y19" s="16"/>
      <c r="Z19" s="16"/>
    </row>
    <row r="20" spans="1:26" s="1" customFormat="1" ht="38.25" x14ac:dyDescent="0.25">
      <c r="A20" s="12">
        <f>LOOKUP(B20,Avaliação!$D$2:$E$6)</f>
        <v>0</v>
      </c>
      <c r="B20" s="32" t="s">
        <v>33</v>
      </c>
      <c r="C20" s="28" t="s">
        <v>53</v>
      </c>
      <c r="D20" s="33"/>
      <c r="E20" s="27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" customFormat="1" ht="51" x14ac:dyDescent="0.25">
      <c r="A21" s="12">
        <f>LOOKUP(B21,Avaliação!$D$2:$E$6)</f>
        <v>0</v>
      </c>
      <c r="B21" s="32" t="s">
        <v>33</v>
      </c>
      <c r="C21" s="28" t="s">
        <v>54</v>
      </c>
      <c r="D21" s="33"/>
      <c r="E21" s="27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" customFormat="1" ht="38.25" x14ac:dyDescent="0.25">
      <c r="A22" s="12">
        <f>LOOKUP(B22,Avaliação!$D$2:$E$6)</f>
        <v>0</v>
      </c>
      <c r="B22" s="32" t="s">
        <v>33</v>
      </c>
      <c r="C22" s="28" t="s">
        <v>55</v>
      </c>
      <c r="D22" s="34"/>
      <c r="E22" s="26" t="s">
        <v>56</v>
      </c>
      <c r="F22" s="12">
        <f>'A6'!A25</f>
        <v>0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1" customFormat="1" ht="25.5" x14ac:dyDescent="0.25">
      <c r="A23" s="12">
        <f>LOOKUP(B23,Avaliação!$D$2:$E$6)</f>
        <v>0</v>
      </c>
      <c r="B23" s="32" t="s">
        <v>33</v>
      </c>
      <c r="C23" s="17" t="s">
        <v>57</v>
      </c>
      <c r="D23" s="33"/>
      <c r="E23" s="27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1" customFormat="1" ht="25.5" x14ac:dyDescent="0.25">
      <c r="A24" s="12">
        <f>LOOKUP(B24,Avaliação!$D$2:$E$6)</f>
        <v>0</v>
      </c>
      <c r="B24" s="32" t="s">
        <v>33</v>
      </c>
      <c r="C24" s="17" t="s">
        <v>58</v>
      </c>
      <c r="D24" s="33"/>
      <c r="E24" s="27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1" customFormat="1" ht="25.5" x14ac:dyDescent="0.25">
      <c r="A25" s="12">
        <f>LOOKUP(B25,Avaliação!$D$2:$E$6)</f>
        <v>0</v>
      </c>
      <c r="B25" s="32" t="s">
        <v>33</v>
      </c>
      <c r="C25" s="17" t="s">
        <v>59</v>
      </c>
      <c r="D25" s="33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1" customFormat="1" x14ac:dyDescent="0.25">
      <c r="A26" s="12"/>
      <c r="B26" s="16"/>
      <c r="C26" s="16"/>
      <c r="D26" s="16"/>
      <c r="E26" s="27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24" customFormat="1" ht="24.75" customHeight="1" x14ac:dyDescent="0.25">
      <c r="A27" s="12">
        <f>IF(AVERAGE(A28:A29)&lt;1,ROUND(AVERAGE(A30:A35),0),(INT(AVERAGE(A28:A29)))+IF(AND((INT(AVERAGE(A28:A29)))&lt;AVERAGE(A28:A29),(AVERAGE(A30:A35)&gt;AVERAGE(A28:A29))),1,0))</f>
        <v>0</v>
      </c>
      <c r="B27" s="10" t="s">
        <v>29</v>
      </c>
      <c r="C27" s="11" t="s">
        <v>60</v>
      </c>
      <c r="D27" s="10" t="s">
        <v>31</v>
      </c>
      <c r="E27" s="11" t="s">
        <v>32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16"/>
      <c r="Y27" s="16"/>
      <c r="Z27" s="16"/>
    </row>
    <row r="28" spans="1:26" s="1" customFormat="1" ht="38.25" x14ac:dyDescent="0.25">
      <c r="A28" s="12">
        <f>LOOKUP(B28,Avaliação!$D$2:$E$6)</f>
        <v>0</v>
      </c>
      <c r="B28" s="32" t="s">
        <v>33</v>
      </c>
      <c r="C28" s="28" t="s">
        <v>61</v>
      </c>
      <c r="D28" s="33"/>
      <c r="E28" s="27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1" customFormat="1" ht="25.5" x14ac:dyDescent="0.25">
      <c r="A29" s="12">
        <f>LOOKUP(B29,Avaliação!$D$2:$E$6)</f>
        <v>0</v>
      </c>
      <c r="B29" s="32" t="s">
        <v>33</v>
      </c>
      <c r="C29" s="28" t="s">
        <v>62</v>
      </c>
      <c r="D29" s="33"/>
      <c r="E29" s="27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1" customFormat="1" ht="25.5" x14ac:dyDescent="0.25">
      <c r="A30" s="12">
        <f>LOOKUP(B30,Avaliação!$D$2:$E$6)</f>
        <v>0</v>
      </c>
      <c r="B30" s="32" t="s">
        <v>33</v>
      </c>
      <c r="C30" s="17" t="s">
        <v>63</v>
      </c>
      <c r="D30" s="33"/>
      <c r="E30" s="27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1" customFormat="1" ht="25.5" x14ac:dyDescent="0.25">
      <c r="A31" s="12">
        <f>LOOKUP(B31,Avaliação!$D$2:$E$6)</f>
        <v>0</v>
      </c>
      <c r="B31" s="32" t="s">
        <v>33</v>
      </c>
      <c r="C31" s="17" t="s">
        <v>64</v>
      </c>
      <c r="D31" s="33"/>
      <c r="E31" s="27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s="1" customFormat="1" ht="63.75" x14ac:dyDescent="0.25">
      <c r="A32" s="12">
        <f>LOOKUP(B32,Avaliação!$D$2:$E$6)</f>
        <v>0</v>
      </c>
      <c r="B32" s="32" t="s">
        <v>33</v>
      </c>
      <c r="C32" s="17" t="s">
        <v>65</v>
      </c>
      <c r="D32" s="35"/>
      <c r="E32" s="26" t="s">
        <v>66</v>
      </c>
      <c r="F32" s="12">
        <f>'A7'!A26</f>
        <v>0</v>
      </c>
      <c r="G32" s="12">
        <f>'A8'!A32</f>
        <v>0</v>
      </c>
      <c r="H32" s="12">
        <f>'D1'!A24</f>
        <v>0</v>
      </c>
      <c r="I32" s="12">
        <f>'D2'!A25</f>
        <v>0</v>
      </c>
      <c r="J32" s="12">
        <f>'D4'!A28</f>
        <v>0</v>
      </c>
      <c r="K32" s="12">
        <f>'D5'!A32</f>
        <v>0</v>
      </c>
      <c r="L32" s="12">
        <f>'D6'!A26</f>
        <v>0</v>
      </c>
      <c r="M32" s="12">
        <f>'S5'!A34</f>
        <v>0</v>
      </c>
      <c r="N32" s="12">
        <f>'Q1'!A25</f>
        <v>0</v>
      </c>
      <c r="O32" s="12">
        <f>'Q2'!A25</f>
        <v>0</v>
      </c>
      <c r="P32" s="12">
        <f>'Q3'!A24</f>
        <v>0</v>
      </c>
      <c r="Q32" s="12">
        <f>'O1'!A23</f>
        <v>0</v>
      </c>
      <c r="R32" s="12">
        <f>'O2'!A25</f>
        <v>0</v>
      </c>
      <c r="S32" s="12">
        <f>'O3'!A28</f>
        <v>0</v>
      </c>
      <c r="T32" s="12">
        <f>'O4'!A31</f>
        <v>0</v>
      </c>
      <c r="U32" s="12">
        <f>'O5'!A24</f>
        <v>0</v>
      </c>
      <c r="V32" s="12">
        <f>'O9'!A30</f>
        <v>0</v>
      </c>
      <c r="W32" s="12">
        <f>'R2'!A24</f>
        <v>0</v>
      </c>
      <c r="X32" s="12"/>
      <c r="Y32" s="12"/>
      <c r="Z32" s="12"/>
    </row>
    <row r="33" spans="1:26" s="1" customFormat="1" ht="25.5" x14ac:dyDescent="0.25">
      <c r="A33" s="12">
        <f>LOOKUP(B33,Avaliação!$D$2:$E$6)</f>
        <v>0</v>
      </c>
      <c r="B33" s="32" t="s">
        <v>33</v>
      </c>
      <c r="C33" s="17" t="s">
        <v>67</v>
      </c>
      <c r="D33" s="33"/>
      <c r="E33" s="27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s="1" customFormat="1" ht="25.5" x14ac:dyDescent="0.25">
      <c r="A34" s="12">
        <f>LOOKUP(B34,Avaliação!$D$2:$E$6)</f>
        <v>0</v>
      </c>
      <c r="B34" s="32" t="s">
        <v>33</v>
      </c>
      <c r="C34" s="17" t="s">
        <v>68</v>
      </c>
      <c r="D34" s="34"/>
      <c r="E34" s="26" t="s">
        <v>69</v>
      </c>
      <c r="F34" s="12">
        <f>'A7'!A23</f>
        <v>0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s="1" customFormat="1" ht="25.5" x14ac:dyDescent="0.25">
      <c r="A35" s="12">
        <f>LOOKUP(B35,Avaliação!$D$2:$E$6)</f>
        <v>0</v>
      </c>
      <c r="B35" s="32" t="s">
        <v>33</v>
      </c>
      <c r="C35" s="17" t="s">
        <v>70</v>
      </c>
      <c r="D35" s="34"/>
      <c r="E35" s="26" t="s">
        <v>69</v>
      </c>
      <c r="F35" s="12">
        <f>'A7'!A24</f>
        <v>0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s="1" customFormat="1" x14ac:dyDescent="0.25">
      <c r="A36" s="12"/>
      <c r="B36" s="16"/>
      <c r="C36" s="16"/>
      <c r="D36" s="16"/>
      <c r="E36" s="27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24" customFormat="1" ht="24.75" customHeight="1" x14ac:dyDescent="0.25">
      <c r="A37" s="12">
        <f>IF(AVERAGE(A38)&lt;1,ROUND(AVERAGE(A39),0),(INT(AVERAGE(A38)))+IF(AND((INT(AVERAGE(A38)))&lt;AVERAGE(A38),(AVERAGE(A39)&gt;AVERAGE(A38))),1,0))</f>
        <v>0</v>
      </c>
      <c r="B37" s="10" t="s">
        <v>29</v>
      </c>
      <c r="C37" s="11" t="s">
        <v>71</v>
      </c>
      <c r="D37" s="10" t="s">
        <v>31</v>
      </c>
      <c r="E37" s="11" t="s">
        <v>32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16"/>
      <c r="Y37" s="16"/>
      <c r="Z37" s="16"/>
    </row>
    <row r="38" spans="1:26" s="1" customFormat="1" ht="38.25" x14ac:dyDescent="0.25">
      <c r="A38" s="12">
        <f>LOOKUP(B38,Avaliação!$D$2:$E$6)</f>
        <v>0</v>
      </c>
      <c r="B38" s="32" t="s">
        <v>33</v>
      </c>
      <c r="C38" s="28" t="s">
        <v>72</v>
      </c>
      <c r="D38" s="33"/>
      <c r="E38" s="27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s="1" customFormat="1" ht="25.5" x14ac:dyDescent="0.25">
      <c r="A39" s="12">
        <f>LOOKUP(B39,Avaliação!$D$2:$E$6)</f>
        <v>0</v>
      </c>
      <c r="B39" s="32" t="s">
        <v>33</v>
      </c>
      <c r="C39" s="17" t="s">
        <v>73</v>
      </c>
      <c r="D39" s="33"/>
      <c r="E39" s="27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s="1" customFormat="1" x14ac:dyDescent="0.25">
      <c r="A40" s="12"/>
      <c r="B40" s="16"/>
      <c r="C40" s="17"/>
      <c r="D40" s="16"/>
      <c r="E40" s="27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s="1" customFormat="1" x14ac:dyDescent="0.25">
      <c r="A41" s="12"/>
      <c r="B41" s="16"/>
      <c r="C41" s="16"/>
      <c r="D41" s="16"/>
      <c r="E41" s="27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1" customFormat="1" x14ac:dyDescent="0.25">
      <c r="A42" s="56" t="s">
        <v>21</v>
      </c>
      <c r="B42" s="55"/>
      <c r="C42" s="16"/>
      <c r="D42" s="16"/>
      <c r="E42" s="27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s="1" customFormat="1" x14ac:dyDescent="0.25">
      <c r="A43" s="16">
        <v>0</v>
      </c>
      <c r="B43" s="59" t="s">
        <v>22</v>
      </c>
      <c r="C43" s="16"/>
      <c r="D43" s="16"/>
      <c r="E43" s="27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s="1" customFormat="1" x14ac:dyDescent="0.25">
      <c r="A44" s="16">
        <v>1</v>
      </c>
      <c r="B44" s="59" t="s">
        <v>23</v>
      </c>
      <c r="C44" s="16"/>
      <c r="D44" s="16"/>
      <c r="E44" s="27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s="1" customFormat="1" x14ac:dyDescent="0.25">
      <c r="A45" s="16">
        <v>2</v>
      </c>
      <c r="B45" s="59" t="s">
        <v>24</v>
      </c>
      <c r="C45" s="16"/>
      <c r="D45" s="16"/>
      <c r="E45" s="27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s="1" customFormat="1" x14ac:dyDescent="0.25">
      <c r="A46" s="16">
        <v>3</v>
      </c>
      <c r="B46" s="59" t="s">
        <v>25</v>
      </c>
      <c r="C46" s="16"/>
      <c r="D46" s="16"/>
      <c r="E46" s="27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s="1" customFormat="1" x14ac:dyDescent="0.25">
      <c r="A47" s="16">
        <v>4</v>
      </c>
      <c r="B47" s="59" t="s">
        <v>26</v>
      </c>
      <c r="C47" s="16"/>
      <c r="D47" s="16"/>
      <c r="E47" s="27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s="1" customFormat="1" x14ac:dyDescent="0.25">
      <c r="A48" s="12"/>
      <c r="B48" s="16"/>
      <c r="C48" s="16"/>
      <c r="D48" s="16"/>
      <c r="E48" s="27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s="1" customFormat="1" x14ac:dyDescent="0.25">
      <c r="A49" s="70" t="s">
        <v>74</v>
      </c>
      <c r="B49" s="16" t="s">
        <v>75</v>
      </c>
      <c r="C49" s="16"/>
      <c r="D49" s="16"/>
      <c r="E49" s="27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s="1" customFormat="1" x14ac:dyDescent="0.25">
      <c r="A50" s="12"/>
      <c r="B50" s="16"/>
      <c r="C50" s="16"/>
      <c r="D50" s="16"/>
      <c r="E50" s="27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s="1" customFormat="1" x14ac:dyDescent="0.25">
      <c r="A51" s="12"/>
      <c r="B51" s="16"/>
      <c r="C51" s="16"/>
      <c r="D51" s="16"/>
      <c r="E51" s="27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s="1" customFormat="1" x14ac:dyDescent="0.25">
      <c r="A52" s="12"/>
      <c r="B52" s="16"/>
      <c r="C52" s="16"/>
      <c r="D52" s="16"/>
      <c r="E52" s="27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s="1" customFormat="1" x14ac:dyDescent="0.25">
      <c r="A53" s="12"/>
      <c r="B53" s="16"/>
      <c r="C53" s="16"/>
      <c r="D53" s="16"/>
      <c r="E53" s="27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s="1" customFormat="1" x14ac:dyDescent="0.25">
      <c r="A54" s="12"/>
      <c r="B54" s="16"/>
      <c r="C54" s="16"/>
      <c r="D54" s="16"/>
      <c r="E54" s="27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s="1" customFormat="1" x14ac:dyDescent="0.25">
      <c r="A55" s="12"/>
      <c r="B55" s="16"/>
      <c r="C55" s="16"/>
      <c r="D55" s="16"/>
      <c r="E55" s="27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s="1" customFormat="1" x14ac:dyDescent="0.25">
      <c r="A56" s="12"/>
      <c r="B56" s="16"/>
      <c r="C56" s="16"/>
      <c r="D56" s="16"/>
      <c r="E56" s="27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s="1" customFormat="1" x14ac:dyDescent="0.25">
      <c r="A57" s="12"/>
      <c r="B57" s="16"/>
      <c r="C57" s="16"/>
      <c r="D57" s="16"/>
      <c r="E57" s="27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s="1" customFormat="1" x14ac:dyDescent="0.25">
      <c r="A58" s="12"/>
      <c r="B58" s="16"/>
      <c r="C58" s="16"/>
      <c r="D58" s="16"/>
      <c r="E58" s="27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s="1" customFormat="1" x14ac:dyDescent="0.25">
      <c r="A59" s="12"/>
      <c r="B59" s="16"/>
      <c r="C59" s="16"/>
      <c r="D59" s="16"/>
      <c r="E59" s="27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s="1" customFormat="1" x14ac:dyDescent="0.25">
      <c r="A60" s="12"/>
      <c r="B60" s="16"/>
      <c r="C60" s="16"/>
      <c r="D60" s="16"/>
      <c r="E60" s="27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s="1" customFormat="1" x14ac:dyDescent="0.25">
      <c r="A61" s="12"/>
      <c r="B61" s="16"/>
      <c r="C61" s="16"/>
      <c r="D61" s="16"/>
      <c r="E61" s="27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s="1" customFormat="1" x14ac:dyDescent="0.25">
      <c r="A62" s="12"/>
      <c r="B62" s="16"/>
      <c r="C62" s="16"/>
      <c r="D62" s="16"/>
      <c r="E62" s="27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s="1" customFormat="1" x14ac:dyDescent="0.25">
      <c r="A63" s="12"/>
      <c r="B63" s="16"/>
      <c r="C63" s="16"/>
      <c r="D63" s="16"/>
      <c r="E63" s="27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s="1" customFormat="1" x14ac:dyDescent="0.25">
      <c r="A64" s="12"/>
      <c r="B64" s="16"/>
      <c r="C64" s="16"/>
      <c r="D64" s="16"/>
      <c r="E64" s="27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s="1" customFormat="1" x14ac:dyDescent="0.25">
      <c r="A65" s="12"/>
      <c r="B65" s="16"/>
      <c r="C65" s="16"/>
      <c r="D65" s="16"/>
      <c r="E65" s="27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1" customFormat="1" x14ac:dyDescent="0.25">
      <c r="A66" s="12"/>
      <c r="B66" s="16"/>
      <c r="C66" s="16"/>
      <c r="D66" s="16"/>
      <c r="E66" s="27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s="1" customFormat="1" x14ac:dyDescent="0.25">
      <c r="A67" s="12"/>
      <c r="B67" s="16"/>
      <c r="C67" s="16"/>
      <c r="D67" s="16"/>
      <c r="E67" s="27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s="1" customFormat="1" x14ac:dyDescent="0.25">
      <c r="A68" s="12"/>
      <c r="B68" s="16"/>
      <c r="C68" s="16"/>
      <c r="D68" s="16"/>
      <c r="E68" s="27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1" customFormat="1" x14ac:dyDescent="0.25">
      <c r="A69" s="12"/>
      <c r="B69" s="16"/>
      <c r="C69" s="16"/>
      <c r="D69" s="16"/>
      <c r="E69" s="27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1" customFormat="1" x14ac:dyDescent="0.25">
      <c r="A70" s="12"/>
      <c r="B70" s="16"/>
      <c r="C70" s="16"/>
      <c r="D70" s="16"/>
      <c r="E70" s="27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1" customFormat="1" x14ac:dyDescent="0.25">
      <c r="A71" s="12"/>
      <c r="B71" s="16"/>
      <c r="C71" s="16"/>
      <c r="D71" s="16"/>
      <c r="E71" s="27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1" customFormat="1" x14ac:dyDescent="0.25">
      <c r="A72" s="12"/>
      <c r="B72" s="16"/>
      <c r="C72" s="16"/>
      <c r="D72" s="16"/>
      <c r="E72" s="27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s="1" customFormat="1" x14ac:dyDescent="0.25">
      <c r="A73" s="12"/>
      <c r="B73" s="16"/>
      <c r="C73" s="16"/>
      <c r="D73" s="16"/>
      <c r="E73" s="27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1" customFormat="1" x14ac:dyDescent="0.25">
      <c r="A74" s="12"/>
      <c r="B74" s="16"/>
      <c r="C74" s="16"/>
      <c r="D74" s="16"/>
      <c r="E74" s="27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s="1" customFormat="1" x14ac:dyDescent="0.25">
      <c r="A75" s="12"/>
      <c r="B75" s="16"/>
      <c r="C75" s="16"/>
      <c r="D75" s="16"/>
      <c r="E75" s="27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s="1" customFormat="1" x14ac:dyDescent="0.25">
      <c r="A76" s="12"/>
      <c r="B76" s="16"/>
      <c r="C76" s="16"/>
      <c r="D76" s="16"/>
      <c r="E76" s="27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s="1" customFormat="1" x14ac:dyDescent="0.25">
      <c r="A77" s="12"/>
      <c r="B77" s="16"/>
      <c r="C77" s="16"/>
      <c r="D77" s="16"/>
      <c r="E77" s="27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s="1" customFormat="1" x14ac:dyDescent="0.25">
      <c r="A78" s="12"/>
      <c r="B78" s="16"/>
      <c r="C78" s="16"/>
      <c r="D78" s="16"/>
      <c r="E78" s="27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s="1" customFormat="1" x14ac:dyDescent="0.25">
      <c r="A79" s="12"/>
      <c r="B79" s="16"/>
      <c r="C79" s="16"/>
      <c r="D79" s="16"/>
      <c r="E79" s="27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s="1" customFormat="1" x14ac:dyDescent="0.25">
      <c r="A80" s="12"/>
      <c r="B80" s="16"/>
      <c r="C80" s="16"/>
      <c r="D80" s="16"/>
      <c r="E80" s="27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s="1" customFormat="1" x14ac:dyDescent="0.25">
      <c r="A81" s="12"/>
      <c r="B81" s="16"/>
      <c r="C81" s="16"/>
      <c r="D81" s="16"/>
      <c r="E81" s="27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s="1" customFormat="1" x14ac:dyDescent="0.25">
      <c r="A82" s="12"/>
      <c r="B82" s="16"/>
      <c r="C82" s="16"/>
      <c r="D82" s="16"/>
      <c r="E82" s="27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s="1" customFormat="1" x14ac:dyDescent="0.25">
      <c r="A83" s="12"/>
      <c r="B83" s="16"/>
      <c r="C83" s="16"/>
      <c r="D83" s="16"/>
      <c r="E83" s="27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s="1" customFormat="1" x14ac:dyDescent="0.25">
      <c r="A84" s="12"/>
      <c r="B84" s="16"/>
      <c r="C84" s="16"/>
      <c r="D84" s="16"/>
      <c r="E84" s="27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s="1" customFormat="1" x14ac:dyDescent="0.25">
      <c r="A85" s="12"/>
      <c r="B85" s="16"/>
      <c r="C85" s="16"/>
      <c r="D85" s="16"/>
      <c r="E85" s="27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s="1" customFormat="1" x14ac:dyDescent="0.25">
      <c r="A86" s="12"/>
      <c r="B86" s="16"/>
      <c r="C86" s="16"/>
      <c r="D86" s="16"/>
      <c r="E86" s="27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s="1" customFormat="1" x14ac:dyDescent="0.25">
      <c r="A87" s="12"/>
      <c r="B87" s="16"/>
      <c r="C87" s="16"/>
      <c r="D87" s="16"/>
      <c r="E87" s="27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s="1" customFormat="1" x14ac:dyDescent="0.25">
      <c r="A88" s="12"/>
      <c r="B88" s="16"/>
      <c r="C88" s="16"/>
      <c r="D88" s="16"/>
      <c r="E88" s="27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s="1" customFormat="1" x14ac:dyDescent="0.25">
      <c r="A89" s="12"/>
      <c r="B89" s="16"/>
      <c r="C89" s="16"/>
      <c r="D89" s="16"/>
      <c r="E89" s="27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s="1" customFormat="1" x14ac:dyDescent="0.25">
      <c r="A90" s="12"/>
      <c r="B90" s="16"/>
      <c r="C90" s="16"/>
      <c r="D90" s="16"/>
      <c r="E90" s="27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1" customFormat="1" x14ac:dyDescent="0.25">
      <c r="A91" s="12"/>
      <c r="B91" s="16"/>
      <c r="C91" s="16"/>
      <c r="D91" s="16"/>
      <c r="E91" s="27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s="1" customFormat="1" x14ac:dyDescent="0.25">
      <c r="A92" s="12"/>
      <c r="B92" s="16"/>
      <c r="C92" s="16"/>
      <c r="D92" s="16"/>
      <c r="E92" s="27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s="1" customFormat="1" x14ac:dyDescent="0.25">
      <c r="A93" s="12"/>
      <c r="B93" s="16"/>
      <c r="C93" s="16"/>
      <c r="D93" s="16"/>
      <c r="E93" s="27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s="1" customFormat="1" x14ac:dyDescent="0.25">
      <c r="A94" s="12"/>
      <c r="B94" s="16"/>
      <c r="C94" s="16"/>
      <c r="D94" s="16"/>
      <c r="E94" s="27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s="1" customFormat="1" x14ac:dyDescent="0.25">
      <c r="A95" s="12"/>
      <c r="B95" s="16"/>
      <c r="C95" s="16"/>
      <c r="D95" s="16"/>
      <c r="E95" s="27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s="1" customFormat="1" x14ac:dyDescent="0.25">
      <c r="A96" s="12"/>
      <c r="B96" s="16"/>
      <c r="C96" s="16"/>
      <c r="D96" s="16"/>
      <c r="E96" s="27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s="1" customFormat="1" x14ac:dyDescent="0.25">
      <c r="A97" s="12"/>
      <c r="B97" s="16"/>
      <c r="C97" s="16"/>
      <c r="D97" s="16"/>
      <c r="E97" s="27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s="1" customFormat="1" x14ac:dyDescent="0.25">
      <c r="A98" s="12"/>
      <c r="B98" s="16"/>
      <c r="C98" s="16"/>
      <c r="D98" s="16"/>
      <c r="E98" s="27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s="1" customFormat="1" x14ac:dyDescent="0.25">
      <c r="A99" s="12"/>
      <c r="B99" s="16"/>
      <c r="C99" s="16"/>
      <c r="D99" s="16"/>
      <c r="E99" s="27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s="1" customFormat="1" x14ac:dyDescent="0.25">
      <c r="A100" s="12"/>
      <c r="B100" s="16"/>
      <c r="C100" s="16"/>
      <c r="D100" s="16"/>
      <c r="E100" s="27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s="1" customFormat="1" x14ac:dyDescent="0.25">
      <c r="A101" s="12"/>
      <c r="B101" s="16"/>
      <c r="C101" s="16"/>
      <c r="D101" s="16"/>
      <c r="E101" s="27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s="1" customFormat="1" x14ac:dyDescent="0.25">
      <c r="A102" s="12"/>
      <c r="B102" s="16"/>
      <c r="C102" s="16"/>
      <c r="D102" s="16"/>
      <c r="E102" s="27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s="1" customFormat="1" x14ac:dyDescent="0.25">
      <c r="A103" s="12"/>
      <c r="B103" s="16"/>
      <c r="C103" s="16"/>
      <c r="D103" s="16"/>
      <c r="E103" s="27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s="1" customFormat="1" x14ac:dyDescent="0.25">
      <c r="A104" s="12"/>
      <c r="B104" s="16"/>
      <c r="C104" s="16"/>
      <c r="D104" s="16"/>
      <c r="E104" s="27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s="1" customFormat="1" x14ac:dyDescent="0.25">
      <c r="A105" s="12"/>
      <c r="B105" s="16"/>
      <c r="C105" s="16"/>
      <c r="D105" s="16"/>
      <c r="E105" s="27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s="1" customFormat="1" x14ac:dyDescent="0.25">
      <c r="A106" s="12"/>
      <c r="B106" s="16"/>
      <c r="C106" s="16"/>
      <c r="D106" s="16"/>
      <c r="E106" s="27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s="1" customFormat="1" x14ac:dyDescent="0.25">
      <c r="A107" s="12"/>
      <c r="B107" s="16"/>
      <c r="C107" s="16"/>
      <c r="D107" s="16"/>
      <c r="E107" s="27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s="1" customFormat="1" x14ac:dyDescent="0.25">
      <c r="A108" s="12"/>
      <c r="B108" s="16"/>
      <c r="C108" s="16"/>
      <c r="D108" s="16"/>
      <c r="E108" s="27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s="1" customFormat="1" x14ac:dyDescent="0.25">
      <c r="A109" s="12"/>
      <c r="B109" s="16"/>
      <c r="C109" s="16"/>
      <c r="D109" s="16"/>
      <c r="E109" s="27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s="1" customFormat="1" x14ac:dyDescent="0.25">
      <c r="A110" s="12"/>
      <c r="B110" s="16"/>
      <c r="C110" s="16"/>
      <c r="D110" s="16"/>
      <c r="E110" s="27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s="1" customFormat="1" x14ac:dyDescent="0.25">
      <c r="A111" s="12"/>
      <c r="B111" s="16"/>
      <c r="C111" s="16"/>
      <c r="D111" s="16"/>
      <c r="E111" s="27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s="1" customFormat="1" x14ac:dyDescent="0.25">
      <c r="A112" s="12"/>
      <c r="B112" s="16"/>
      <c r="C112" s="16"/>
      <c r="D112" s="16"/>
      <c r="E112" s="27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s="1" customFormat="1" x14ac:dyDescent="0.25">
      <c r="A113" s="12"/>
      <c r="B113" s="16"/>
      <c r="C113" s="16"/>
      <c r="D113" s="16"/>
      <c r="E113" s="27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s="1" customFormat="1" x14ac:dyDescent="0.25">
      <c r="A114" s="12"/>
      <c r="B114" s="16"/>
      <c r="C114" s="16"/>
      <c r="D114" s="16"/>
      <c r="E114" s="27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s="1" customFormat="1" x14ac:dyDescent="0.25">
      <c r="A115" s="12"/>
      <c r="B115" s="16"/>
      <c r="C115" s="16"/>
      <c r="D115" s="16"/>
      <c r="E115" s="27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s="1" customFormat="1" x14ac:dyDescent="0.25">
      <c r="A116" s="12"/>
      <c r="B116" s="16"/>
      <c r="C116" s="16"/>
      <c r="D116" s="16"/>
      <c r="E116" s="27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s="1" customFormat="1" x14ac:dyDescent="0.25">
      <c r="A117" s="12"/>
      <c r="B117" s="16"/>
      <c r="C117" s="16"/>
      <c r="D117" s="16"/>
      <c r="E117" s="27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s="1" customFormat="1" x14ac:dyDescent="0.25">
      <c r="A118" s="12"/>
      <c r="B118" s="16"/>
      <c r="C118" s="16"/>
      <c r="D118" s="16"/>
      <c r="E118" s="27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s="1" customFormat="1" x14ac:dyDescent="0.25">
      <c r="A119" s="12"/>
      <c r="B119" s="16"/>
      <c r="C119" s="16"/>
      <c r="D119" s="16"/>
      <c r="E119" s="27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s="1" customFormat="1" x14ac:dyDescent="0.25">
      <c r="A120" s="12"/>
      <c r="B120" s="16"/>
      <c r="C120" s="16"/>
      <c r="D120" s="16"/>
      <c r="E120" s="27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s="1" customFormat="1" x14ac:dyDescent="0.25">
      <c r="A121" s="12"/>
      <c r="B121" s="16"/>
      <c r="C121" s="16"/>
      <c r="D121" s="16"/>
      <c r="E121" s="27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s="1" customFormat="1" x14ac:dyDescent="0.25">
      <c r="A122" s="12"/>
      <c r="B122" s="16"/>
      <c r="C122" s="16"/>
      <c r="D122" s="16"/>
      <c r="E122" s="27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s="1" customFormat="1" x14ac:dyDescent="0.25">
      <c r="A123" s="12"/>
      <c r="B123" s="16"/>
      <c r="C123" s="16"/>
      <c r="D123" s="16"/>
      <c r="E123" s="27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s="1" customFormat="1" x14ac:dyDescent="0.25">
      <c r="A124" s="12"/>
      <c r="B124" s="16"/>
      <c r="C124" s="16"/>
      <c r="D124" s="16"/>
      <c r="E124" s="27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s="1" customFormat="1" x14ac:dyDescent="0.25">
      <c r="A125" s="12"/>
      <c r="B125" s="16"/>
      <c r="C125" s="16"/>
      <c r="D125" s="16"/>
      <c r="E125" s="27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s="1" customFormat="1" x14ac:dyDescent="0.25">
      <c r="A126" s="12"/>
      <c r="B126" s="16"/>
      <c r="C126" s="16"/>
      <c r="D126" s="16"/>
      <c r="E126" s="27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s="1" customFormat="1" x14ac:dyDescent="0.25">
      <c r="A127" s="12"/>
      <c r="B127" s="16"/>
      <c r="C127" s="16"/>
      <c r="D127" s="16"/>
      <c r="E127" s="27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s="1" customFormat="1" x14ac:dyDescent="0.25">
      <c r="A128" s="12"/>
      <c r="B128" s="16"/>
      <c r="C128" s="16"/>
      <c r="D128" s="16"/>
      <c r="E128" s="27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s="1" customFormat="1" x14ac:dyDescent="0.25">
      <c r="A129" s="12"/>
      <c r="B129" s="16"/>
      <c r="C129" s="16"/>
      <c r="D129" s="16"/>
      <c r="E129" s="27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s="1" customFormat="1" x14ac:dyDescent="0.25">
      <c r="A130" s="12"/>
      <c r="B130" s="16"/>
      <c r="C130" s="16"/>
      <c r="D130" s="16"/>
      <c r="E130" s="27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s="1" customFormat="1" x14ac:dyDescent="0.25">
      <c r="A131" s="12"/>
      <c r="B131" s="16"/>
      <c r="C131" s="16"/>
      <c r="D131" s="16"/>
      <c r="E131" s="27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s="1" customFormat="1" x14ac:dyDescent="0.25">
      <c r="A132" s="12"/>
      <c r="B132" s="16"/>
      <c r="C132" s="16"/>
      <c r="D132" s="16"/>
      <c r="E132" s="27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s="1" customFormat="1" x14ac:dyDescent="0.25">
      <c r="A133" s="12"/>
      <c r="B133" s="16"/>
      <c r="C133" s="16"/>
      <c r="D133" s="16"/>
      <c r="E133" s="27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s="1" customFormat="1" x14ac:dyDescent="0.25">
      <c r="A134" s="12"/>
      <c r="B134" s="16"/>
      <c r="C134" s="16"/>
      <c r="D134" s="16"/>
      <c r="E134" s="27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s="1" customFormat="1" x14ac:dyDescent="0.25">
      <c r="A135" s="12"/>
      <c r="B135" s="16"/>
      <c r="C135" s="16"/>
      <c r="D135" s="16"/>
      <c r="E135" s="27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s="1" customFormat="1" x14ac:dyDescent="0.25">
      <c r="A136" s="12"/>
      <c r="B136" s="16"/>
      <c r="C136" s="16"/>
      <c r="D136" s="16"/>
      <c r="E136" s="27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s="1" customFormat="1" x14ac:dyDescent="0.25">
      <c r="A137" s="12"/>
      <c r="B137" s="16"/>
      <c r="C137" s="16"/>
      <c r="D137" s="16"/>
      <c r="E137" s="27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s="1" customFormat="1" x14ac:dyDescent="0.25">
      <c r="A138" s="12"/>
      <c r="B138" s="16"/>
      <c r="C138" s="16"/>
      <c r="D138" s="16"/>
      <c r="E138" s="27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s="1" customFormat="1" x14ac:dyDescent="0.25">
      <c r="A139" s="12"/>
      <c r="B139" s="16"/>
      <c r="C139" s="16"/>
      <c r="D139" s="16"/>
      <c r="E139" s="27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s="1" customFormat="1" x14ac:dyDescent="0.25">
      <c r="A140" s="12"/>
      <c r="B140" s="16"/>
      <c r="C140" s="16"/>
      <c r="D140" s="16"/>
      <c r="E140" s="27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s="1" customFormat="1" x14ac:dyDescent="0.25">
      <c r="A141" s="12"/>
      <c r="B141" s="16"/>
      <c r="C141" s="16"/>
      <c r="D141" s="16"/>
      <c r="E141" s="27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s="1" customFormat="1" x14ac:dyDescent="0.25">
      <c r="A142" s="12"/>
      <c r="B142" s="16"/>
      <c r="C142" s="16"/>
      <c r="D142" s="16"/>
      <c r="E142" s="27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s="1" customFormat="1" x14ac:dyDescent="0.25">
      <c r="A143" s="12"/>
      <c r="B143" s="16"/>
      <c r="C143" s="16"/>
      <c r="D143" s="16"/>
      <c r="E143" s="27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s="1" customFormat="1" x14ac:dyDescent="0.25">
      <c r="A144" s="12"/>
      <c r="B144" s="16"/>
      <c r="C144" s="16"/>
      <c r="D144" s="16"/>
      <c r="E144" s="27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s="1" customFormat="1" x14ac:dyDescent="0.25">
      <c r="A145" s="12"/>
      <c r="B145" s="16"/>
      <c r="C145" s="16"/>
      <c r="D145" s="16"/>
      <c r="E145" s="27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s="1" customFormat="1" x14ac:dyDescent="0.25">
      <c r="A146" s="12"/>
      <c r="B146" s="16"/>
      <c r="C146" s="16"/>
      <c r="D146" s="16"/>
      <c r="E146" s="27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s="1" customFormat="1" x14ac:dyDescent="0.25">
      <c r="A147" s="12"/>
      <c r="B147" s="16"/>
      <c r="C147" s="16"/>
      <c r="D147" s="16"/>
      <c r="E147" s="27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s="1" customFormat="1" x14ac:dyDescent="0.25">
      <c r="A148" s="12"/>
      <c r="B148" s="16"/>
      <c r="C148" s="16"/>
      <c r="D148" s="16"/>
      <c r="E148" s="27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s="1" customFormat="1" x14ac:dyDescent="0.25">
      <c r="A149" s="12"/>
      <c r="B149" s="16"/>
      <c r="C149" s="16"/>
      <c r="D149" s="16"/>
      <c r="E149" s="27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s="1" customFormat="1" x14ac:dyDescent="0.25">
      <c r="A150" s="12"/>
      <c r="B150" s="16"/>
      <c r="C150" s="16"/>
      <c r="D150" s="16"/>
      <c r="E150" s="27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s="1" customFormat="1" x14ac:dyDescent="0.25">
      <c r="A151" s="12"/>
      <c r="B151" s="16"/>
      <c r="C151" s="16"/>
      <c r="D151" s="16"/>
      <c r="E151" s="27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s="1" customFormat="1" x14ac:dyDescent="0.25">
      <c r="A152" s="12"/>
      <c r="B152" s="16"/>
      <c r="C152" s="16"/>
      <c r="D152" s="16"/>
      <c r="E152" s="27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s="1" customFormat="1" x14ac:dyDescent="0.25">
      <c r="A153" s="12"/>
      <c r="B153" s="16"/>
      <c r="C153" s="16"/>
      <c r="D153" s="16"/>
      <c r="E153" s="27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x14ac:dyDescent="0.25">
      <c r="E154" s="27"/>
    </row>
    <row r="155" spans="1:26" x14ac:dyDescent="0.25">
      <c r="E155" s="27"/>
    </row>
    <row r="156" spans="1:26" x14ac:dyDescent="0.25">
      <c r="E156" s="27"/>
    </row>
    <row r="157" spans="1:26" x14ac:dyDescent="0.25">
      <c r="E157" s="27"/>
    </row>
    <row r="158" spans="1:26" x14ac:dyDescent="0.25">
      <c r="E158" s="27"/>
    </row>
    <row r="159" spans="1:26" x14ac:dyDescent="0.25">
      <c r="E159" s="27"/>
    </row>
    <row r="160" spans="1:26" x14ac:dyDescent="0.25">
      <c r="E160" s="27"/>
    </row>
    <row r="161" spans="5:5" x14ac:dyDescent="0.25">
      <c r="E161" s="27"/>
    </row>
    <row r="162" spans="5:5" x14ac:dyDescent="0.25">
      <c r="E162" s="27"/>
    </row>
    <row r="163" spans="5:5" x14ac:dyDescent="0.25">
      <c r="E163" s="27"/>
    </row>
    <row r="164" spans="5:5" x14ac:dyDescent="0.25">
      <c r="E164" s="27"/>
    </row>
    <row r="165" spans="5:5" x14ac:dyDescent="0.25">
      <c r="E165" s="27"/>
    </row>
    <row r="166" spans="5:5" x14ac:dyDescent="0.25">
      <c r="E166" s="27"/>
    </row>
    <row r="167" spans="5:5" x14ac:dyDescent="0.25">
      <c r="E167" s="27"/>
    </row>
    <row r="168" spans="5:5" x14ac:dyDescent="0.25">
      <c r="E168" s="27"/>
    </row>
    <row r="169" spans="5:5" x14ac:dyDescent="0.25">
      <c r="E169" s="27"/>
    </row>
    <row r="170" spans="5:5" x14ac:dyDescent="0.25">
      <c r="E170" s="27"/>
    </row>
    <row r="171" spans="5:5" x14ac:dyDescent="0.25">
      <c r="E171" s="27"/>
    </row>
    <row r="172" spans="5:5" x14ac:dyDescent="0.25">
      <c r="E172" s="27"/>
    </row>
    <row r="173" spans="5:5" x14ac:dyDescent="0.25">
      <c r="E173" s="27"/>
    </row>
    <row r="174" spans="5:5" x14ac:dyDescent="0.25">
      <c r="E174" s="27"/>
    </row>
    <row r="175" spans="5:5" x14ac:dyDescent="0.25">
      <c r="E175" s="27"/>
    </row>
    <row r="176" spans="5:5" x14ac:dyDescent="0.25">
      <c r="E176" s="27"/>
    </row>
    <row r="177" spans="5:5" x14ac:dyDescent="0.25">
      <c r="E177" s="27"/>
    </row>
    <row r="178" spans="5:5" x14ac:dyDescent="0.25">
      <c r="E178" s="27"/>
    </row>
    <row r="179" spans="5:5" x14ac:dyDescent="0.25">
      <c r="E179" s="27"/>
    </row>
    <row r="180" spans="5:5" x14ac:dyDescent="0.25">
      <c r="E180" s="27"/>
    </row>
    <row r="181" spans="5:5" x14ac:dyDescent="0.25">
      <c r="E181" s="27"/>
    </row>
    <row r="182" spans="5:5" ht="15.75" customHeight="1" x14ac:dyDescent="0.25">
      <c r="E182" s="27"/>
    </row>
    <row r="183" spans="5:5" ht="15.75" customHeight="1" x14ac:dyDescent="0.25">
      <c r="E183" s="27"/>
    </row>
    <row r="184" spans="5:5" ht="15.75" customHeight="1" x14ac:dyDescent="0.25">
      <c r="E184" s="27"/>
    </row>
    <row r="185" spans="5:5" ht="15.75" customHeight="1" x14ac:dyDescent="0.25">
      <c r="E185" s="27"/>
    </row>
    <row r="186" spans="5:5" ht="15.75" customHeight="1" x14ac:dyDescent="0.25">
      <c r="E186" s="27"/>
    </row>
    <row r="187" spans="5:5" ht="15.75" customHeight="1" x14ac:dyDescent="0.25">
      <c r="E187" s="27"/>
    </row>
    <row r="188" spans="5:5" ht="15.75" customHeight="1" x14ac:dyDescent="0.25">
      <c r="E188" s="27"/>
    </row>
    <row r="189" spans="5:5" ht="15.75" customHeight="1" x14ac:dyDescent="0.25">
      <c r="E189" s="27"/>
    </row>
    <row r="190" spans="5:5" ht="15.75" customHeight="1" x14ac:dyDescent="0.25">
      <c r="E190" s="27"/>
    </row>
    <row r="191" spans="5:5" ht="15.75" customHeight="1" x14ac:dyDescent="0.25">
      <c r="E191" s="27"/>
    </row>
    <row r="192" spans="5:5" ht="15.75" customHeight="1" x14ac:dyDescent="0.25">
      <c r="E192" s="27"/>
    </row>
    <row r="193" spans="5:5" ht="15.75" customHeight="1" x14ac:dyDescent="0.25">
      <c r="E193" s="27"/>
    </row>
    <row r="194" spans="5:5" ht="15.75" customHeight="1" x14ac:dyDescent="0.25">
      <c r="E194" s="27"/>
    </row>
    <row r="195" spans="5:5" ht="15.75" customHeight="1" x14ac:dyDescent="0.25">
      <c r="E195" s="27"/>
    </row>
    <row r="196" spans="5:5" ht="15.75" customHeight="1" x14ac:dyDescent="0.25">
      <c r="E196" s="27"/>
    </row>
    <row r="197" spans="5:5" ht="15.75" customHeight="1" x14ac:dyDescent="0.25">
      <c r="E197" s="27"/>
    </row>
    <row r="198" spans="5:5" ht="15.75" customHeight="1" x14ac:dyDescent="0.25">
      <c r="E198" s="27"/>
    </row>
    <row r="199" spans="5:5" ht="15.75" customHeight="1" x14ac:dyDescent="0.25">
      <c r="E199" s="27"/>
    </row>
    <row r="200" spans="5:5" ht="15.75" customHeight="1" x14ac:dyDescent="0.25">
      <c r="E200" s="27"/>
    </row>
    <row r="201" spans="5:5" ht="15.75" customHeight="1" x14ac:dyDescent="0.25">
      <c r="E201" s="27"/>
    </row>
    <row r="202" spans="5:5" ht="15.75" customHeight="1" x14ac:dyDescent="0.25">
      <c r="E202" s="27"/>
    </row>
    <row r="203" spans="5:5" ht="15.75" customHeight="1" x14ac:dyDescent="0.25">
      <c r="E203" s="27"/>
    </row>
    <row r="204" spans="5:5" ht="15.75" customHeight="1" x14ac:dyDescent="0.25">
      <c r="E204" s="27"/>
    </row>
    <row r="205" spans="5:5" ht="15.75" customHeight="1" x14ac:dyDescent="0.25">
      <c r="E205" s="27"/>
    </row>
    <row r="206" spans="5:5" ht="15.75" customHeight="1" x14ac:dyDescent="0.25">
      <c r="E206" s="27"/>
    </row>
    <row r="207" spans="5:5" ht="15.75" customHeight="1" x14ac:dyDescent="0.25">
      <c r="E207" s="27"/>
    </row>
    <row r="208" spans="5:5" ht="15.75" customHeight="1" x14ac:dyDescent="0.25">
      <c r="E208" s="27"/>
    </row>
    <row r="209" spans="5:5" ht="15.75" customHeight="1" x14ac:dyDescent="0.25">
      <c r="E209" s="27"/>
    </row>
    <row r="210" spans="5:5" ht="15.75" customHeight="1" x14ac:dyDescent="0.25">
      <c r="E210" s="27"/>
    </row>
    <row r="211" spans="5:5" ht="15.75" customHeight="1" x14ac:dyDescent="0.25">
      <c r="E211" s="27"/>
    </row>
    <row r="212" spans="5:5" ht="15.75" customHeight="1" x14ac:dyDescent="0.25">
      <c r="E212" s="27"/>
    </row>
    <row r="213" spans="5:5" ht="15.75" customHeight="1" x14ac:dyDescent="0.25">
      <c r="E213" s="27"/>
    </row>
    <row r="214" spans="5:5" ht="15.75" customHeight="1" x14ac:dyDescent="0.25">
      <c r="E214" s="27"/>
    </row>
    <row r="215" spans="5:5" ht="15.75" customHeight="1" x14ac:dyDescent="0.25">
      <c r="E215" s="27"/>
    </row>
    <row r="216" spans="5:5" ht="15.75" customHeight="1" x14ac:dyDescent="0.25">
      <c r="E216" s="27"/>
    </row>
    <row r="217" spans="5:5" ht="15.75" customHeight="1" x14ac:dyDescent="0.25">
      <c r="E217" s="27"/>
    </row>
    <row r="218" spans="5:5" ht="15.75" customHeight="1" x14ac:dyDescent="0.25">
      <c r="E218" s="27"/>
    </row>
    <row r="219" spans="5:5" ht="15.75" customHeight="1" x14ac:dyDescent="0.25">
      <c r="E219" s="27"/>
    </row>
    <row r="220" spans="5:5" ht="15.75" customHeight="1" x14ac:dyDescent="0.25">
      <c r="E220" s="27"/>
    </row>
    <row r="221" spans="5:5" ht="15.75" customHeight="1" x14ac:dyDescent="0.25">
      <c r="E221" s="27"/>
    </row>
    <row r="222" spans="5:5" ht="15.75" customHeight="1" x14ac:dyDescent="0.25">
      <c r="E222" s="27"/>
    </row>
    <row r="223" spans="5:5" ht="15.75" customHeight="1" x14ac:dyDescent="0.25">
      <c r="E223" s="27"/>
    </row>
    <row r="224" spans="5:5" ht="15.75" customHeight="1" x14ac:dyDescent="0.25">
      <c r="E224" s="27"/>
    </row>
    <row r="225" spans="5:5" ht="15.75" customHeight="1" x14ac:dyDescent="0.25">
      <c r="E225" s="27"/>
    </row>
    <row r="226" spans="5:5" ht="15.75" customHeight="1" x14ac:dyDescent="0.25">
      <c r="E226" s="27"/>
    </row>
    <row r="227" spans="5:5" ht="15.75" customHeight="1" x14ac:dyDescent="0.25">
      <c r="E227" s="27"/>
    </row>
    <row r="228" spans="5:5" ht="15.75" customHeight="1" x14ac:dyDescent="0.25">
      <c r="E228" s="27"/>
    </row>
    <row r="229" spans="5:5" ht="15.75" customHeight="1" x14ac:dyDescent="0.25">
      <c r="E229" s="27"/>
    </row>
    <row r="230" spans="5:5" ht="15.75" customHeight="1" x14ac:dyDescent="0.25">
      <c r="E230" s="27"/>
    </row>
    <row r="231" spans="5:5" ht="15.75" customHeight="1" x14ac:dyDescent="0.25">
      <c r="E231" s="27"/>
    </row>
    <row r="232" spans="5:5" ht="15.75" customHeight="1" x14ac:dyDescent="0.25">
      <c r="E232" s="27"/>
    </row>
    <row r="233" spans="5:5" ht="15.75" customHeight="1" x14ac:dyDescent="0.25">
      <c r="E233" s="27"/>
    </row>
    <row r="234" spans="5:5" ht="15.75" customHeight="1" x14ac:dyDescent="0.25">
      <c r="E234" s="27"/>
    </row>
    <row r="235" spans="5:5" ht="15.75" customHeight="1" x14ac:dyDescent="0.25">
      <c r="E235" s="27"/>
    </row>
    <row r="236" spans="5:5" ht="15.75" customHeight="1" x14ac:dyDescent="0.25">
      <c r="E236" s="27"/>
    </row>
    <row r="237" spans="5:5" ht="15.75" customHeight="1" x14ac:dyDescent="0.25">
      <c r="E237" s="27"/>
    </row>
    <row r="238" spans="5:5" ht="15.75" customHeight="1" x14ac:dyDescent="0.25">
      <c r="E238" s="27"/>
    </row>
    <row r="239" spans="5:5" ht="15.75" customHeight="1" x14ac:dyDescent="0.25">
      <c r="E239" s="27"/>
    </row>
    <row r="240" spans="5:5" ht="15.75" customHeight="1" x14ac:dyDescent="0.25">
      <c r="E240" s="27"/>
    </row>
    <row r="241" spans="5:5" ht="15.75" customHeight="1" x14ac:dyDescent="0.25">
      <c r="E241" s="27"/>
    </row>
    <row r="242" spans="5:5" ht="15.75" customHeight="1" x14ac:dyDescent="0.25">
      <c r="E242" s="27"/>
    </row>
    <row r="243" spans="5:5" ht="15.75" customHeight="1" x14ac:dyDescent="0.25">
      <c r="E243" s="27"/>
    </row>
    <row r="244" spans="5:5" ht="15.75" customHeight="1" x14ac:dyDescent="0.25">
      <c r="E244" s="27"/>
    </row>
    <row r="245" spans="5:5" ht="15.75" customHeight="1" x14ac:dyDescent="0.25">
      <c r="E245" s="27"/>
    </row>
    <row r="246" spans="5:5" ht="15.75" customHeight="1" x14ac:dyDescent="0.25">
      <c r="E246" s="27"/>
    </row>
    <row r="247" spans="5:5" ht="15.75" customHeight="1" x14ac:dyDescent="0.25">
      <c r="E247" s="27"/>
    </row>
    <row r="248" spans="5:5" ht="15.75" customHeight="1" x14ac:dyDescent="0.25">
      <c r="E248" s="27"/>
    </row>
    <row r="249" spans="5:5" ht="15.75" customHeight="1" x14ac:dyDescent="0.25">
      <c r="E249" s="27"/>
    </row>
    <row r="250" spans="5:5" ht="15.75" customHeight="1" x14ac:dyDescent="0.25">
      <c r="E250" s="27"/>
    </row>
    <row r="251" spans="5:5" ht="15.75" customHeight="1" x14ac:dyDescent="0.25">
      <c r="E251" s="27"/>
    </row>
    <row r="252" spans="5:5" ht="15.75" customHeight="1" x14ac:dyDescent="0.25">
      <c r="E252" s="27"/>
    </row>
    <row r="253" spans="5:5" ht="15.75" customHeight="1" x14ac:dyDescent="0.25">
      <c r="E253" s="27"/>
    </row>
    <row r="254" spans="5:5" ht="15.75" customHeight="1" x14ac:dyDescent="0.25">
      <c r="E254" s="27"/>
    </row>
    <row r="255" spans="5:5" ht="15.75" customHeight="1" x14ac:dyDescent="0.25">
      <c r="E255" s="27"/>
    </row>
    <row r="256" spans="5:5" ht="15.75" customHeight="1" x14ac:dyDescent="0.25">
      <c r="E256" s="27"/>
    </row>
    <row r="257" spans="5:5" ht="15.75" customHeight="1" x14ac:dyDescent="0.25">
      <c r="E257" s="27"/>
    </row>
    <row r="258" spans="5:5" ht="15.75" customHeight="1" x14ac:dyDescent="0.25">
      <c r="E258" s="27"/>
    </row>
    <row r="259" spans="5:5" ht="15.75" customHeight="1" x14ac:dyDescent="0.25">
      <c r="E259" s="27"/>
    </row>
    <row r="260" spans="5:5" ht="15.75" customHeight="1" x14ac:dyDescent="0.25">
      <c r="E260" s="27"/>
    </row>
    <row r="261" spans="5:5" ht="15.75" customHeight="1" x14ac:dyDescent="0.25">
      <c r="E261" s="27"/>
    </row>
    <row r="262" spans="5:5" ht="15.75" customHeight="1" x14ac:dyDescent="0.25">
      <c r="E262" s="27"/>
    </row>
    <row r="263" spans="5:5" ht="15.75" customHeight="1" x14ac:dyDescent="0.25">
      <c r="E263" s="27"/>
    </row>
    <row r="264" spans="5:5" ht="15.75" customHeight="1" x14ac:dyDescent="0.25">
      <c r="E264" s="27"/>
    </row>
    <row r="265" spans="5:5" ht="15.75" customHeight="1" x14ac:dyDescent="0.25">
      <c r="E265" s="27"/>
    </row>
    <row r="266" spans="5:5" ht="15.75" customHeight="1" x14ac:dyDescent="0.25">
      <c r="E266" s="27"/>
    </row>
    <row r="267" spans="5:5" ht="15.75" customHeight="1" x14ac:dyDescent="0.25">
      <c r="E267" s="27"/>
    </row>
    <row r="268" spans="5:5" ht="15.75" customHeight="1" x14ac:dyDescent="0.25">
      <c r="E268" s="27"/>
    </row>
    <row r="269" spans="5:5" ht="15.75" customHeight="1" x14ac:dyDescent="0.25">
      <c r="E269" s="27"/>
    </row>
    <row r="270" spans="5:5" ht="15.75" customHeight="1" x14ac:dyDescent="0.25">
      <c r="E270" s="27"/>
    </row>
    <row r="271" spans="5:5" ht="15.75" customHeight="1" x14ac:dyDescent="0.25">
      <c r="E271" s="27"/>
    </row>
    <row r="272" spans="5:5" ht="15.75" customHeight="1" x14ac:dyDescent="0.25">
      <c r="E272" s="27"/>
    </row>
    <row r="273" spans="5:5" ht="15.75" customHeight="1" x14ac:dyDescent="0.25">
      <c r="E273" s="27"/>
    </row>
    <row r="274" spans="5:5" ht="15.75" customHeight="1" x14ac:dyDescent="0.25">
      <c r="E274" s="27"/>
    </row>
    <row r="275" spans="5:5" ht="15.75" customHeight="1" x14ac:dyDescent="0.25">
      <c r="E275" s="27"/>
    </row>
    <row r="276" spans="5:5" ht="15.75" customHeight="1" x14ac:dyDescent="0.25">
      <c r="E276" s="27"/>
    </row>
    <row r="277" spans="5:5" ht="15.75" customHeight="1" x14ac:dyDescent="0.25">
      <c r="E277" s="27"/>
    </row>
    <row r="278" spans="5:5" ht="15.75" customHeight="1" x14ac:dyDescent="0.25">
      <c r="E278" s="27"/>
    </row>
    <row r="279" spans="5:5" ht="15.75" customHeight="1" x14ac:dyDescent="0.25">
      <c r="E279" s="27"/>
    </row>
    <row r="280" spans="5:5" ht="15.75" customHeight="1" x14ac:dyDescent="0.25">
      <c r="E280" s="27"/>
    </row>
    <row r="281" spans="5:5" ht="15.75" customHeight="1" x14ac:dyDescent="0.25">
      <c r="E281" s="27"/>
    </row>
    <row r="282" spans="5:5" ht="15.75" customHeight="1" x14ac:dyDescent="0.25">
      <c r="E282" s="27"/>
    </row>
    <row r="283" spans="5:5" ht="15.75" customHeight="1" x14ac:dyDescent="0.25">
      <c r="E283" s="27"/>
    </row>
    <row r="284" spans="5:5" ht="15.75" customHeight="1" x14ac:dyDescent="0.25">
      <c r="E284" s="27"/>
    </row>
    <row r="285" spans="5:5" ht="15.75" customHeight="1" x14ac:dyDescent="0.25">
      <c r="E285" s="27"/>
    </row>
    <row r="286" spans="5:5" ht="15.75" customHeight="1" x14ac:dyDescent="0.25">
      <c r="E286" s="27"/>
    </row>
    <row r="287" spans="5:5" ht="15.75" customHeight="1" x14ac:dyDescent="0.25">
      <c r="E287" s="27"/>
    </row>
    <row r="288" spans="5:5" ht="15.75" customHeight="1" x14ac:dyDescent="0.25">
      <c r="E288" s="27"/>
    </row>
    <row r="289" spans="5:5" ht="15.75" customHeight="1" x14ac:dyDescent="0.25">
      <c r="E289" s="27"/>
    </row>
    <row r="290" spans="5:5" ht="15.75" customHeight="1" x14ac:dyDescent="0.25">
      <c r="E290" s="27"/>
    </row>
    <row r="291" spans="5:5" ht="15.75" customHeight="1" x14ac:dyDescent="0.25">
      <c r="E291" s="27"/>
    </row>
    <row r="292" spans="5:5" ht="15.75" customHeight="1" x14ac:dyDescent="0.25">
      <c r="E292" s="27"/>
    </row>
    <row r="293" spans="5:5" ht="15.75" customHeight="1" x14ac:dyDescent="0.25">
      <c r="E293" s="27"/>
    </row>
    <row r="294" spans="5:5" ht="15.75" customHeight="1" x14ac:dyDescent="0.25">
      <c r="E294" s="27"/>
    </row>
    <row r="295" spans="5:5" ht="15.75" customHeight="1" x14ac:dyDescent="0.25">
      <c r="E295" s="27"/>
    </row>
    <row r="296" spans="5:5" ht="15.75" customHeight="1" x14ac:dyDescent="0.25">
      <c r="E296" s="27"/>
    </row>
    <row r="297" spans="5:5" ht="15.75" customHeight="1" x14ac:dyDescent="0.25">
      <c r="E297" s="27"/>
    </row>
    <row r="298" spans="5:5" ht="15.75" customHeight="1" x14ac:dyDescent="0.25">
      <c r="E298" s="27"/>
    </row>
    <row r="299" spans="5:5" ht="15.75" customHeight="1" x14ac:dyDescent="0.25">
      <c r="E299" s="27"/>
    </row>
    <row r="300" spans="5:5" ht="15.75" customHeight="1" x14ac:dyDescent="0.25">
      <c r="E300" s="27"/>
    </row>
    <row r="301" spans="5:5" ht="15.75" customHeight="1" x14ac:dyDescent="0.25">
      <c r="E301" s="27"/>
    </row>
    <row r="302" spans="5:5" ht="15.75" customHeight="1" x14ac:dyDescent="0.25">
      <c r="E302" s="27"/>
    </row>
    <row r="303" spans="5:5" ht="15.75" customHeight="1" x14ac:dyDescent="0.25">
      <c r="E303" s="27"/>
    </row>
    <row r="304" spans="5:5" ht="15.75" customHeight="1" x14ac:dyDescent="0.25">
      <c r="E304" s="27"/>
    </row>
    <row r="305" spans="5:5" ht="15.75" customHeight="1" x14ac:dyDescent="0.25">
      <c r="E305" s="27"/>
    </row>
    <row r="306" spans="5:5" ht="15.75" customHeight="1" x14ac:dyDescent="0.25">
      <c r="E306" s="27"/>
    </row>
    <row r="307" spans="5:5" ht="15.75" customHeight="1" x14ac:dyDescent="0.25">
      <c r="E307" s="27"/>
    </row>
    <row r="308" spans="5:5" ht="15.75" customHeight="1" x14ac:dyDescent="0.25">
      <c r="E308" s="27"/>
    </row>
    <row r="309" spans="5:5" ht="15.75" customHeight="1" x14ac:dyDescent="0.25">
      <c r="E309" s="27"/>
    </row>
    <row r="310" spans="5:5" ht="15.75" customHeight="1" x14ac:dyDescent="0.25">
      <c r="E310" s="27"/>
    </row>
    <row r="311" spans="5:5" ht="15.75" customHeight="1" x14ac:dyDescent="0.25">
      <c r="E311" s="27"/>
    </row>
    <row r="312" spans="5:5" ht="15.75" customHeight="1" x14ac:dyDescent="0.25">
      <c r="E312" s="27"/>
    </row>
    <row r="313" spans="5:5" ht="15.75" customHeight="1" x14ac:dyDescent="0.25">
      <c r="E313" s="27"/>
    </row>
    <row r="314" spans="5:5" ht="15.75" customHeight="1" x14ac:dyDescent="0.25">
      <c r="E314" s="27"/>
    </row>
    <row r="315" spans="5:5" ht="15.75" customHeight="1" x14ac:dyDescent="0.25">
      <c r="E315" s="27"/>
    </row>
    <row r="316" spans="5:5" ht="15.75" customHeight="1" x14ac:dyDescent="0.25">
      <c r="E316" s="27"/>
    </row>
    <row r="317" spans="5:5" ht="15.75" customHeight="1" x14ac:dyDescent="0.25">
      <c r="E317" s="27"/>
    </row>
    <row r="318" spans="5:5" ht="15.75" customHeight="1" x14ac:dyDescent="0.25">
      <c r="E318" s="27"/>
    </row>
    <row r="319" spans="5:5" ht="15.75" customHeight="1" x14ac:dyDescent="0.25">
      <c r="E319" s="27"/>
    </row>
    <row r="320" spans="5:5" ht="15.75" customHeight="1" x14ac:dyDescent="0.25">
      <c r="E320" s="27"/>
    </row>
    <row r="321" spans="5:5" ht="15.75" customHeight="1" x14ac:dyDescent="0.25">
      <c r="E321" s="27"/>
    </row>
    <row r="322" spans="5:5" ht="15.75" customHeight="1" x14ac:dyDescent="0.25">
      <c r="E322" s="27"/>
    </row>
    <row r="323" spans="5:5" ht="15.75" customHeight="1" x14ac:dyDescent="0.25">
      <c r="E323" s="27"/>
    </row>
    <row r="324" spans="5:5" ht="15.75" customHeight="1" x14ac:dyDescent="0.25">
      <c r="E324" s="27"/>
    </row>
    <row r="325" spans="5:5" ht="15.75" customHeight="1" x14ac:dyDescent="0.25">
      <c r="E325" s="27"/>
    </row>
    <row r="326" spans="5:5" ht="15.75" customHeight="1" x14ac:dyDescent="0.25">
      <c r="E326" s="27"/>
    </row>
    <row r="327" spans="5:5" ht="15.75" customHeight="1" x14ac:dyDescent="0.25">
      <c r="E327" s="27"/>
    </row>
    <row r="328" spans="5:5" ht="15.75" customHeight="1" x14ac:dyDescent="0.25">
      <c r="E328" s="27"/>
    </row>
    <row r="329" spans="5:5" ht="15.75" customHeight="1" x14ac:dyDescent="0.25">
      <c r="E329" s="27"/>
    </row>
    <row r="330" spans="5:5" ht="15.75" customHeight="1" x14ac:dyDescent="0.25">
      <c r="E330" s="27"/>
    </row>
    <row r="331" spans="5:5" ht="15.75" customHeight="1" x14ac:dyDescent="0.25">
      <c r="E331" s="27"/>
    </row>
    <row r="332" spans="5:5" ht="15.75" customHeight="1" x14ac:dyDescent="0.25">
      <c r="E332" s="27"/>
    </row>
    <row r="333" spans="5:5" ht="15.75" customHeight="1" x14ac:dyDescent="0.25">
      <c r="E333" s="27"/>
    </row>
    <row r="334" spans="5:5" ht="15.75" customHeight="1" x14ac:dyDescent="0.25">
      <c r="E334" s="27"/>
    </row>
    <row r="335" spans="5:5" ht="15.75" customHeight="1" x14ac:dyDescent="0.25">
      <c r="E335" s="27"/>
    </row>
    <row r="336" spans="5:5" ht="15.75" customHeight="1" x14ac:dyDescent="0.25">
      <c r="E336" s="27"/>
    </row>
    <row r="337" spans="5:5" ht="15.75" customHeight="1" x14ac:dyDescent="0.25">
      <c r="E337" s="27"/>
    </row>
    <row r="338" spans="5:5" ht="15.75" customHeight="1" x14ac:dyDescent="0.25">
      <c r="E338" s="27"/>
    </row>
    <row r="339" spans="5:5" ht="15.75" customHeight="1" x14ac:dyDescent="0.25">
      <c r="E339" s="27"/>
    </row>
    <row r="340" spans="5:5" ht="15.75" customHeight="1" x14ac:dyDescent="0.25">
      <c r="E340" s="27"/>
    </row>
    <row r="341" spans="5:5" ht="15.75" customHeight="1" x14ac:dyDescent="0.25">
      <c r="E341" s="27"/>
    </row>
    <row r="342" spans="5:5" ht="15.75" customHeight="1" x14ac:dyDescent="0.25">
      <c r="E342" s="27"/>
    </row>
    <row r="343" spans="5:5" ht="15.75" customHeight="1" x14ac:dyDescent="0.25">
      <c r="E343" s="27"/>
    </row>
    <row r="344" spans="5:5" ht="15.75" customHeight="1" x14ac:dyDescent="0.25">
      <c r="E344" s="27"/>
    </row>
    <row r="345" spans="5:5" ht="15.75" customHeight="1" x14ac:dyDescent="0.25">
      <c r="E345" s="27"/>
    </row>
    <row r="346" spans="5:5" ht="15.75" customHeight="1" x14ac:dyDescent="0.25">
      <c r="E346" s="27"/>
    </row>
    <row r="347" spans="5:5" ht="15.75" customHeight="1" x14ac:dyDescent="0.25">
      <c r="E347" s="27"/>
    </row>
    <row r="348" spans="5:5" ht="15.75" customHeight="1" x14ac:dyDescent="0.25">
      <c r="E348" s="27"/>
    </row>
    <row r="349" spans="5:5" ht="15.75" customHeight="1" x14ac:dyDescent="0.25">
      <c r="E349" s="27"/>
    </row>
    <row r="350" spans="5:5" ht="15.75" customHeight="1" x14ac:dyDescent="0.25">
      <c r="E350" s="27"/>
    </row>
    <row r="351" spans="5:5" ht="15.75" customHeight="1" x14ac:dyDescent="0.25">
      <c r="E351" s="27"/>
    </row>
    <row r="352" spans="5:5" ht="15.75" customHeight="1" x14ac:dyDescent="0.25">
      <c r="E352" s="27"/>
    </row>
    <row r="353" spans="5:5" ht="15.75" customHeight="1" x14ac:dyDescent="0.25">
      <c r="E353" s="27"/>
    </row>
    <row r="354" spans="5:5" ht="15.75" customHeight="1" x14ac:dyDescent="0.25">
      <c r="E354" s="27"/>
    </row>
    <row r="355" spans="5:5" ht="15.75" customHeight="1" x14ac:dyDescent="0.25">
      <c r="E355" s="27"/>
    </row>
    <row r="356" spans="5:5" ht="15.75" customHeight="1" x14ac:dyDescent="0.25">
      <c r="E356" s="27"/>
    </row>
    <row r="357" spans="5:5" ht="15.75" customHeight="1" x14ac:dyDescent="0.25">
      <c r="E357" s="27"/>
    </row>
    <row r="358" spans="5:5" ht="15.75" customHeight="1" x14ac:dyDescent="0.25">
      <c r="E358" s="27"/>
    </row>
    <row r="359" spans="5:5" ht="15.75" customHeight="1" x14ac:dyDescent="0.25">
      <c r="E359" s="27"/>
    </row>
    <row r="360" spans="5:5" ht="15.75" customHeight="1" x14ac:dyDescent="0.25">
      <c r="E360" s="27"/>
    </row>
    <row r="361" spans="5:5" ht="15.75" customHeight="1" x14ac:dyDescent="0.25">
      <c r="E361" s="27"/>
    </row>
    <row r="362" spans="5:5" ht="15.75" customHeight="1" x14ac:dyDescent="0.25">
      <c r="E362" s="27"/>
    </row>
    <row r="363" spans="5:5" ht="15.75" customHeight="1" x14ac:dyDescent="0.25">
      <c r="E363" s="27"/>
    </row>
    <row r="364" spans="5:5" ht="15.75" customHeight="1" x14ac:dyDescent="0.25">
      <c r="E364" s="27"/>
    </row>
    <row r="365" spans="5:5" ht="15.75" customHeight="1" x14ac:dyDescent="0.25">
      <c r="E365" s="27"/>
    </row>
    <row r="366" spans="5:5" ht="15.75" customHeight="1" x14ac:dyDescent="0.25">
      <c r="E366" s="27"/>
    </row>
    <row r="367" spans="5:5" ht="15.75" customHeight="1" x14ac:dyDescent="0.25">
      <c r="E367" s="27"/>
    </row>
    <row r="368" spans="5:5" ht="15.75" customHeight="1" x14ac:dyDescent="0.25">
      <c r="E368" s="27"/>
    </row>
    <row r="369" spans="5:5" ht="15.75" customHeight="1" x14ac:dyDescent="0.25">
      <c r="E369" s="27"/>
    </row>
    <row r="370" spans="5:5" ht="15.75" customHeight="1" x14ac:dyDescent="0.25">
      <c r="E370" s="27"/>
    </row>
    <row r="371" spans="5:5" ht="15.75" customHeight="1" x14ac:dyDescent="0.25">
      <c r="E371" s="27"/>
    </row>
    <row r="372" spans="5:5" ht="15.75" customHeight="1" x14ac:dyDescent="0.25">
      <c r="E372" s="27"/>
    </row>
    <row r="373" spans="5:5" ht="15.75" customHeight="1" x14ac:dyDescent="0.25">
      <c r="E373" s="27"/>
    </row>
    <row r="374" spans="5:5" ht="15.75" customHeight="1" x14ac:dyDescent="0.25">
      <c r="E374" s="27"/>
    </row>
    <row r="375" spans="5:5" ht="15.75" customHeight="1" x14ac:dyDescent="0.25">
      <c r="E375" s="27"/>
    </row>
    <row r="376" spans="5:5" ht="15.75" customHeight="1" x14ac:dyDescent="0.25">
      <c r="E376" s="27"/>
    </row>
    <row r="377" spans="5:5" ht="15.75" customHeight="1" x14ac:dyDescent="0.25">
      <c r="E377" s="27"/>
    </row>
    <row r="378" spans="5:5" ht="15.75" customHeight="1" x14ac:dyDescent="0.25">
      <c r="E378" s="27"/>
    </row>
    <row r="379" spans="5:5" ht="15.75" customHeight="1" x14ac:dyDescent="0.25">
      <c r="E379" s="27"/>
    </row>
    <row r="380" spans="5:5" ht="15.75" customHeight="1" x14ac:dyDescent="0.25">
      <c r="E380" s="27"/>
    </row>
    <row r="381" spans="5:5" ht="15.75" customHeight="1" x14ac:dyDescent="0.25">
      <c r="E381" s="27"/>
    </row>
    <row r="382" spans="5:5" ht="15.75" customHeight="1" x14ac:dyDescent="0.25">
      <c r="E382" s="27"/>
    </row>
    <row r="383" spans="5:5" ht="15.75" customHeight="1" x14ac:dyDescent="0.25">
      <c r="E383" s="27"/>
    </row>
    <row r="384" spans="5:5" ht="15.75" customHeight="1" x14ac:dyDescent="0.25">
      <c r="E384" s="27"/>
    </row>
    <row r="385" spans="5:5" ht="15.75" customHeight="1" x14ac:dyDescent="0.25">
      <c r="E385" s="27"/>
    </row>
    <row r="386" spans="5:5" ht="15.75" customHeight="1" x14ac:dyDescent="0.25">
      <c r="E386" s="27"/>
    </row>
    <row r="387" spans="5:5" ht="15.75" customHeight="1" x14ac:dyDescent="0.25">
      <c r="E387" s="27"/>
    </row>
    <row r="388" spans="5:5" ht="15.75" customHeight="1" x14ac:dyDescent="0.25">
      <c r="E388" s="27"/>
    </row>
    <row r="389" spans="5:5" ht="15.75" customHeight="1" x14ac:dyDescent="0.25">
      <c r="E389" s="27"/>
    </row>
    <row r="390" spans="5:5" ht="15.75" customHeight="1" x14ac:dyDescent="0.25">
      <c r="E390" s="27"/>
    </row>
    <row r="391" spans="5:5" ht="15.75" customHeight="1" x14ac:dyDescent="0.25">
      <c r="E391" s="27"/>
    </row>
    <row r="392" spans="5:5" ht="15.75" customHeight="1" x14ac:dyDescent="0.25">
      <c r="E392" s="27"/>
    </row>
    <row r="393" spans="5:5" ht="15.75" customHeight="1" x14ac:dyDescent="0.25">
      <c r="E393" s="27"/>
    </row>
    <row r="394" spans="5:5" ht="15.75" customHeight="1" x14ac:dyDescent="0.25">
      <c r="E394" s="27"/>
    </row>
    <row r="395" spans="5:5" ht="15.75" customHeight="1" x14ac:dyDescent="0.25">
      <c r="E395" s="27"/>
    </row>
    <row r="396" spans="5:5" ht="15.75" customHeight="1" x14ac:dyDescent="0.25">
      <c r="E396" s="27"/>
    </row>
    <row r="397" spans="5:5" ht="15.75" customHeight="1" x14ac:dyDescent="0.25">
      <c r="E397" s="27"/>
    </row>
    <row r="398" spans="5:5" ht="15.75" customHeight="1" x14ac:dyDescent="0.25">
      <c r="E398" s="27"/>
    </row>
    <row r="399" spans="5:5" ht="15.75" customHeight="1" x14ac:dyDescent="0.25">
      <c r="E399" s="27"/>
    </row>
    <row r="400" spans="5:5" ht="15.75" customHeight="1" x14ac:dyDescent="0.25">
      <c r="E400" s="27"/>
    </row>
    <row r="401" spans="5:5" ht="15.75" customHeight="1" x14ac:dyDescent="0.25">
      <c r="E401" s="27"/>
    </row>
    <row r="402" spans="5:5" ht="15.75" customHeight="1" x14ac:dyDescent="0.25">
      <c r="E402" s="27"/>
    </row>
    <row r="403" spans="5:5" ht="15.75" customHeight="1" x14ac:dyDescent="0.25">
      <c r="E403" s="27"/>
    </row>
    <row r="404" spans="5:5" ht="15.75" customHeight="1" x14ac:dyDescent="0.25">
      <c r="E404" s="27"/>
    </row>
    <row r="405" spans="5:5" ht="15.75" customHeight="1" x14ac:dyDescent="0.25">
      <c r="E405" s="27"/>
    </row>
    <row r="406" spans="5:5" ht="15.75" customHeight="1" x14ac:dyDescent="0.25">
      <c r="E406" s="27"/>
    </row>
    <row r="407" spans="5:5" ht="15.75" customHeight="1" x14ac:dyDescent="0.25">
      <c r="E407" s="27"/>
    </row>
    <row r="408" spans="5:5" ht="15.75" customHeight="1" x14ac:dyDescent="0.25">
      <c r="E408" s="27"/>
    </row>
    <row r="409" spans="5:5" ht="15.75" customHeight="1" x14ac:dyDescent="0.25">
      <c r="E409" s="27"/>
    </row>
    <row r="410" spans="5:5" ht="15.75" customHeight="1" x14ac:dyDescent="0.25">
      <c r="E410" s="27"/>
    </row>
    <row r="411" spans="5:5" ht="15.75" customHeight="1" x14ac:dyDescent="0.25">
      <c r="E411" s="27"/>
    </row>
    <row r="412" spans="5:5" ht="15.75" customHeight="1" x14ac:dyDescent="0.25">
      <c r="E412" s="27"/>
    </row>
    <row r="413" spans="5:5" ht="15.75" customHeight="1" x14ac:dyDescent="0.25">
      <c r="E413" s="27"/>
    </row>
    <row r="414" spans="5:5" ht="15.75" customHeight="1" x14ac:dyDescent="0.25">
      <c r="E414" s="27"/>
    </row>
    <row r="415" spans="5:5" ht="15.75" customHeight="1" x14ac:dyDescent="0.25">
      <c r="E415" s="27"/>
    </row>
    <row r="416" spans="5:5" ht="15.75" customHeight="1" x14ac:dyDescent="0.25">
      <c r="E416" s="27"/>
    </row>
    <row r="417" spans="5:5" ht="15.75" customHeight="1" x14ac:dyDescent="0.25">
      <c r="E417" s="27"/>
    </row>
    <row r="418" spans="5:5" ht="15.75" customHeight="1" x14ac:dyDescent="0.25">
      <c r="E418" s="27"/>
    </row>
    <row r="419" spans="5:5" ht="15.75" customHeight="1" x14ac:dyDescent="0.25">
      <c r="E419" s="27"/>
    </row>
    <row r="420" spans="5:5" ht="15.75" customHeight="1" x14ac:dyDescent="0.25">
      <c r="E420" s="27"/>
    </row>
    <row r="421" spans="5:5" ht="15.75" customHeight="1" x14ac:dyDescent="0.25">
      <c r="E421" s="27"/>
    </row>
    <row r="422" spans="5:5" ht="15.75" customHeight="1" x14ac:dyDescent="0.25">
      <c r="E422" s="27"/>
    </row>
    <row r="423" spans="5:5" ht="15.75" customHeight="1" x14ac:dyDescent="0.25">
      <c r="E423" s="27"/>
    </row>
    <row r="424" spans="5:5" ht="15.75" customHeight="1" x14ac:dyDescent="0.25">
      <c r="E424" s="27"/>
    </row>
    <row r="425" spans="5:5" ht="15.75" customHeight="1" x14ac:dyDescent="0.25">
      <c r="E425" s="27"/>
    </row>
    <row r="426" spans="5:5" ht="15.75" customHeight="1" x14ac:dyDescent="0.25">
      <c r="E426" s="27"/>
    </row>
    <row r="427" spans="5:5" ht="15.75" customHeight="1" x14ac:dyDescent="0.25">
      <c r="E427" s="27"/>
    </row>
    <row r="428" spans="5:5" ht="15.75" customHeight="1" x14ac:dyDescent="0.25">
      <c r="E428" s="27"/>
    </row>
    <row r="429" spans="5:5" ht="15.75" customHeight="1" x14ac:dyDescent="0.25">
      <c r="E429" s="27"/>
    </row>
    <row r="430" spans="5:5" ht="15.75" customHeight="1" x14ac:dyDescent="0.25">
      <c r="E430" s="27"/>
    </row>
    <row r="431" spans="5:5" ht="15.75" customHeight="1" x14ac:dyDescent="0.25">
      <c r="E431" s="27"/>
    </row>
    <row r="432" spans="5:5" ht="15.75" customHeight="1" x14ac:dyDescent="0.25">
      <c r="E432" s="27"/>
    </row>
    <row r="433" spans="5:5" ht="15.75" customHeight="1" x14ac:dyDescent="0.25">
      <c r="E433" s="27"/>
    </row>
    <row r="434" spans="5:5" ht="15.75" customHeight="1" x14ac:dyDescent="0.25">
      <c r="E434" s="27"/>
    </row>
    <row r="435" spans="5:5" ht="15.75" customHeight="1" x14ac:dyDescent="0.25">
      <c r="E435" s="27"/>
    </row>
    <row r="436" spans="5:5" ht="15.75" customHeight="1" x14ac:dyDescent="0.25">
      <c r="E436" s="27"/>
    </row>
    <row r="437" spans="5:5" ht="15.75" customHeight="1" x14ac:dyDescent="0.25">
      <c r="E437" s="27"/>
    </row>
    <row r="438" spans="5:5" ht="15.75" customHeight="1" x14ac:dyDescent="0.25">
      <c r="E438" s="27"/>
    </row>
    <row r="439" spans="5:5" ht="15.75" customHeight="1" x14ac:dyDescent="0.25">
      <c r="E439" s="27"/>
    </row>
    <row r="440" spans="5:5" ht="15.75" customHeight="1" x14ac:dyDescent="0.25">
      <c r="E440" s="27"/>
    </row>
    <row r="441" spans="5:5" ht="15.75" customHeight="1" x14ac:dyDescent="0.25">
      <c r="E441" s="27"/>
    </row>
    <row r="442" spans="5:5" ht="15.75" customHeight="1" x14ac:dyDescent="0.25">
      <c r="E442" s="27"/>
    </row>
    <row r="443" spans="5:5" ht="15.75" customHeight="1" x14ac:dyDescent="0.25">
      <c r="E443" s="27"/>
    </row>
    <row r="444" spans="5:5" ht="15.75" customHeight="1" x14ac:dyDescent="0.25">
      <c r="E444" s="27"/>
    </row>
    <row r="445" spans="5:5" ht="15.75" customHeight="1" x14ac:dyDescent="0.25">
      <c r="E445" s="27"/>
    </row>
    <row r="446" spans="5:5" ht="15.75" customHeight="1" x14ac:dyDescent="0.25">
      <c r="E446" s="27"/>
    </row>
    <row r="447" spans="5:5" ht="15.75" customHeight="1" x14ac:dyDescent="0.25">
      <c r="E447" s="27"/>
    </row>
    <row r="448" spans="5:5" ht="15.75" customHeight="1" x14ac:dyDescent="0.25">
      <c r="E448" s="27"/>
    </row>
    <row r="449" spans="5:5" ht="15.75" customHeight="1" x14ac:dyDescent="0.25">
      <c r="E449" s="27"/>
    </row>
    <row r="450" spans="5:5" ht="15.75" customHeight="1" x14ac:dyDescent="0.25">
      <c r="E450" s="27"/>
    </row>
    <row r="451" spans="5:5" ht="15.75" customHeight="1" x14ac:dyDescent="0.25">
      <c r="E451" s="27"/>
    </row>
    <row r="452" spans="5:5" ht="15.75" customHeight="1" x14ac:dyDescent="0.25">
      <c r="E452" s="27"/>
    </row>
    <row r="453" spans="5:5" ht="15.75" customHeight="1" x14ac:dyDescent="0.25">
      <c r="E453" s="27"/>
    </row>
    <row r="454" spans="5:5" ht="15.75" customHeight="1" x14ac:dyDescent="0.25">
      <c r="E454" s="27"/>
    </row>
    <row r="455" spans="5:5" ht="15.75" customHeight="1" x14ac:dyDescent="0.25">
      <c r="E455" s="27"/>
    </row>
    <row r="456" spans="5:5" ht="15.75" customHeight="1" x14ac:dyDescent="0.25">
      <c r="E456" s="27"/>
    </row>
    <row r="457" spans="5:5" ht="15.75" customHeight="1" x14ac:dyDescent="0.25">
      <c r="E457" s="27"/>
    </row>
    <row r="458" spans="5:5" ht="15.75" customHeight="1" x14ac:dyDescent="0.25">
      <c r="E458" s="27"/>
    </row>
    <row r="459" spans="5:5" ht="15.75" customHeight="1" x14ac:dyDescent="0.25">
      <c r="E459" s="27"/>
    </row>
    <row r="460" spans="5:5" ht="15.75" customHeight="1" x14ac:dyDescent="0.25">
      <c r="E460" s="27"/>
    </row>
    <row r="461" spans="5:5" ht="15.75" customHeight="1" x14ac:dyDescent="0.25">
      <c r="E461" s="27"/>
    </row>
    <row r="462" spans="5:5" ht="15.75" customHeight="1" x14ac:dyDescent="0.25">
      <c r="E462" s="27"/>
    </row>
    <row r="463" spans="5:5" ht="15.75" customHeight="1" x14ac:dyDescent="0.25">
      <c r="E463" s="27"/>
    </row>
    <row r="464" spans="5:5" ht="15.75" customHeight="1" x14ac:dyDescent="0.25">
      <c r="E464" s="27"/>
    </row>
    <row r="465" spans="5:5" ht="15.75" customHeight="1" x14ac:dyDescent="0.25">
      <c r="E465" s="27"/>
    </row>
    <row r="466" spans="5:5" ht="15.75" customHeight="1" x14ac:dyDescent="0.25">
      <c r="E466" s="27"/>
    </row>
    <row r="467" spans="5:5" ht="15.75" customHeight="1" x14ac:dyDescent="0.25">
      <c r="E467" s="27"/>
    </row>
    <row r="468" spans="5:5" ht="15.75" customHeight="1" x14ac:dyDescent="0.25">
      <c r="E468" s="27"/>
    </row>
    <row r="469" spans="5:5" ht="15.75" customHeight="1" x14ac:dyDescent="0.25">
      <c r="E469" s="27"/>
    </row>
    <row r="470" spans="5:5" ht="15.75" customHeight="1" x14ac:dyDescent="0.25">
      <c r="E470" s="27"/>
    </row>
    <row r="471" spans="5:5" ht="15.75" customHeight="1" x14ac:dyDescent="0.25">
      <c r="E471" s="27"/>
    </row>
    <row r="472" spans="5:5" ht="15.75" customHeight="1" x14ac:dyDescent="0.25">
      <c r="E472" s="27"/>
    </row>
    <row r="473" spans="5:5" ht="15.75" customHeight="1" x14ac:dyDescent="0.25">
      <c r="E473" s="27"/>
    </row>
    <row r="474" spans="5:5" ht="15.75" customHeight="1" x14ac:dyDescent="0.25">
      <c r="E474" s="27"/>
    </row>
    <row r="475" spans="5:5" ht="15.75" customHeight="1" x14ac:dyDescent="0.25">
      <c r="E475" s="27"/>
    </row>
    <row r="476" spans="5:5" ht="15.75" customHeight="1" x14ac:dyDescent="0.25">
      <c r="E476" s="27"/>
    </row>
    <row r="477" spans="5:5" ht="15.75" customHeight="1" x14ac:dyDescent="0.25">
      <c r="E477" s="27"/>
    </row>
    <row r="478" spans="5:5" ht="15.75" customHeight="1" x14ac:dyDescent="0.25">
      <c r="E478" s="27"/>
    </row>
    <row r="479" spans="5:5" ht="15.75" customHeight="1" x14ac:dyDescent="0.25">
      <c r="E479" s="27"/>
    </row>
    <row r="480" spans="5:5" ht="15.75" customHeight="1" x14ac:dyDescent="0.25">
      <c r="E480" s="27"/>
    </row>
    <row r="481" spans="5:5" ht="15.75" customHeight="1" x14ac:dyDescent="0.25">
      <c r="E481" s="27"/>
    </row>
    <row r="482" spans="5:5" ht="15.75" customHeight="1" x14ac:dyDescent="0.25">
      <c r="E482" s="27"/>
    </row>
    <row r="483" spans="5:5" ht="15.75" customHeight="1" x14ac:dyDescent="0.25">
      <c r="E483" s="27"/>
    </row>
    <row r="484" spans="5:5" ht="15.75" customHeight="1" x14ac:dyDescent="0.25">
      <c r="E484" s="27"/>
    </row>
    <row r="485" spans="5:5" ht="15.75" customHeight="1" x14ac:dyDescent="0.25">
      <c r="E485" s="27"/>
    </row>
    <row r="486" spans="5:5" ht="15.75" customHeight="1" x14ac:dyDescent="0.25">
      <c r="E486" s="27"/>
    </row>
    <row r="487" spans="5:5" ht="15.75" customHeight="1" x14ac:dyDescent="0.25">
      <c r="E487" s="27"/>
    </row>
    <row r="488" spans="5:5" ht="15.75" customHeight="1" x14ac:dyDescent="0.25">
      <c r="E488" s="27"/>
    </row>
    <row r="489" spans="5:5" ht="15.75" customHeight="1" x14ac:dyDescent="0.25">
      <c r="E489" s="27"/>
    </row>
    <row r="490" spans="5:5" ht="15.75" customHeight="1" x14ac:dyDescent="0.25">
      <c r="E490" s="27"/>
    </row>
    <row r="491" spans="5:5" ht="15.75" customHeight="1" x14ac:dyDescent="0.25">
      <c r="E491" s="27"/>
    </row>
    <row r="492" spans="5:5" ht="15.75" customHeight="1" x14ac:dyDescent="0.25">
      <c r="E492" s="27"/>
    </row>
    <row r="493" spans="5:5" ht="15.75" customHeight="1" x14ac:dyDescent="0.25">
      <c r="E493" s="27"/>
    </row>
    <row r="494" spans="5:5" ht="15.75" customHeight="1" x14ac:dyDescent="0.25">
      <c r="E494" s="27"/>
    </row>
    <row r="495" spans="5:5" ht="15.75" customHeight="1" x14ac:dyDescent="0.25">
      <c r="E495" s="27"/>
    </row>
    <row r="496" spans="5:5" ht="15.75" customHeight="1" x14ac:dyDescent="0.25">
      <c r="E496" s="27"/>
    </row>
    <row r="497" spans="5:5" ht="15.75" customHeight="1" x14ac:dyDescent="0.25">
      <c r="E497" s="27"/>
    </row>
    <row r="498" spans="5:5" ht="15.75" customHeight="1" x14ac:dyDescent="0.25">
      <c r="E498" s="27"/>
    </row>
    <row r="499" spans="5:5" ht="15.75" customHeight="1" x14ac:dyDescent="0.25">
      <c r="E499" s="27"/>
    </row>
    <row r="500" spans="5:5" ht="15.75" customHeight="1" x14ac:dyDescent="0.25">
      <c r="E500" s="27"/>
    </row>
    <row r="501" spans="5:5" ht="15.75" customHeight="1" x14ac:dyDescent="0.25">
      <c r="E501" s="27"/>
    </row>
    <row r="502" spans="5:5" ht="15.75" customHeight="1" x14ac:dyDescent="0.25">
      <c r="E502" s="27"/>
    </row>
    <row r="503" spans="5:5" ht="15.75" customHeight="1" x14ac:dyDescent="0.25">
      <c r="E503" s="27"/>
    </row>
    <row r="504" spans="5:5" ht="15.75" customHeight="1" x14ac:dyDescent="0.25">
      <c r="E504" s="27"/>
    </row>
    <row r="505" spans="5:5" ht="15.75" customHeight="1" x14ac:dyDescent="0.25">
      <c r="E505" s="27"/>
    </row>
    <row r="506" spans="5:5" ht="15.75" customHeight="1" x14ac:dyDescent="0.25">
      <c r="E506" s="27"/>
    </row>
    <row r="507" spans="5:5" ht="15.75" customHeight="1" x14ac:dyDescent="0.25">
      <c r="E507" s="27"/>
    </row>
    <row r="508" spans="5:5" ht="15.75" customHeight="1" x14ac:dyDescent="0.25">
      <c r="E508" s="27"/>
    </row>
    <row r="509" spans="5:5" ht="15.75" customHeight="1" x14ac:dyDescent="0.25">
      <c r="E509" s="27"/>
    </row>
    <row r="510" spans="5:5" ht="15.75" customHeight="1" x14ac:dyDescent="0.25">
      <c r="E510" s="27"/>
    </row>
    <row r="511" spans="5:5" ht="15.75" customHeight="1" x14ac:dyDescent="0.25">
      <c r="E511" s="27"/>
    </row>
    <row r="512" spans="5:5" ht="15.75" customHeight="1" x14ac:dyDescent="0.25">
      <c r="E512" s="27"/>
    </row>
    <row r="513" spans="5:5" ht="15.75" customHeight="1" x14ac:dyDescent="0.25">
      <c r="E513" s="27"/>
    </row>
    <row r="514" spans="5:5" ht="15.75" customHeight="1" x14ac:dyDescent="0.25">
      <c r="E514" s="27"/>
    </row>
    <row r="515" spans="5:5" ht="15.75" customHeight="1" x14ac:dyDescent="0.25">
      <c r="E515" s="27"/>
    </row>
    <row r="516" spans="5:5" ht="15.75" customHeight="1" x14ac:dyDescent="0.25">
      <c r="E516" s="27"/>
    </row>
    <row r="517" spans="5:5" ht="15.75" customHeight="1" x14ac:dyDescent="0.25">
      <c r="E517" s="27"/>
    </row>
    <row r="518" spans="5:5" ht="15.75" customHeight="1" x14ac:dyDescent="0.25">
      <c r="E518" s="27"/>
    </row>
    <row r="519" spans="5:5" ht="15.75" customHeight="1" x14ac:dyDescent="0.25">
      <c r="E519" s="27"/>
    </row>
    <row r="520" spans="5:5" ht="15.75" customHeight="1" x14ac:dyDescent="0.25">
      <c r="E520" s="27"/>
    </row>
    <row r="521" spans="5:5" ht="15.75" customHeight="1" x14ac:dyDescent="0.25">
      <c r="E521" s="27"/>
    </row>
    <row r="522" spans="5:5" ht="15.75" customHeight="1" x14ac:dyDescent="0.25">
      <c r="E522" s="27"/>
    </row>
    <row r="523" spans="5:5" ht="15.75" customHeight="1" x14ac:dyDescent="0.25">
      <c r="E523" s="27"/>
    </row>
    <row r="524" spans="5:5" ht="15.75" customHeight="1" x14ac:dyDescent="0.25">
      <c r="E524" s="27"/>
    </row>
    <row r="525" spans="5:5" ht="15.75" customHeight="1" x14ac:dyDescent="0.25">
      <c r="E525" s="27"/>
    </row>
    <row r="526" spans="5:5" ht="15.75" customHeight="1" x14ac:dyDescent="0.25">
      <c r="E526" s="27"/>
    </row>
    <row r="527" spans="5:5" ht="15.75" customHeight="1" x14ac:dyDescent="0.25">
      <c r="E527" s="27"/>
    </row>
    <row r="528" spans="5:5" ht="15.75" customHeight="1" x14ac:dyDescent="0.25">
      <c r="E528" s="27"/>
    </row>
    <row r="529" spans="5:5" ht="15.75" customHeight="1" x14ac:dyDescent="0.25">
      <c r="E529" s="27"/>
    </row>
    <row r="530" spans="5:5" ht="15.75" customHeight="1" x14ac:dyDescent="0.25">
      <c r="E530" s="27"/>
    </row>
    <row r="531" spans="5:5" ht="15.75" customHeight="1" x14ac:dyDescent="0.25">
      <c r="E531" s="27"/>
    </row>
    <row r="532" spans="5:5" ht="15.75" customHeight="1" x14ac:dyDescent="0.25">
      <c r="E532" s="27"/>
    </row>
    <row r="533" spans="5:5" ht="15.75" customHeight="1" x14ac:dyDescent="0.25">
      <c r="E533" s="27"/>
    </row>
    <row r="534" spans="5:5" ht="15.75" customHeight="1" x14ac:dyDescent="0.25">
      <c r="E534" s="27"/>
    </row>
    <row r="535" spans="5:5" ht="15.75" customHeight="1" x14ac:dyDescent="0.25">
      <c r="E535" s="27"/>
    </row>
    <row r="536" spans="5:5" ht="15.75" customHeight="1" x14ac:dyDescent="0.25">
      <c r="E536" s="27"/>
    </row>
    <row r="537" spans="5:5" ht="15.75" customHeight="1" x14ac:dyDescent="0.25">
      <c r="E537" s="27"/>
    </row>
    <row r="538" spans="5:5" ht="15.75" customHeight="1" x14ac:dyDescent="0.25">
      <c r="E538" s="27"/>
    </row>
    <row r="539" spans="5:5" ht="15.75" customHeight="1" x14ac:dyDescent="0.25">
      <c r="E539" s="27"/>
    </row>
    <row r="540" spans="5:5" ht="15.75" customHeight="1" x14ac:dyDescent="0.25">
      <c r="E540" s="27"/>
    </row>
    <row r="541" spans="5:5" ht="15.75" customHeight="1" x14ac:dyDescent="0.25">
      <c r="E541" s="27"/>
    </row>
    <row r="542" spans="5:5" ht="15.75" customHeight="1" x14ac:dyDescent="0.25">
      <c r="E542" s="27"/>
    </row>
    <row r="543" spans="5:5" ht="15.75" customHeight="1" x14ac:dyDescent="0.25">
      <c r="E543" s="27"/>
    </row>
    <row r="544" spans="5:5" ht="15.75" customHeight="1" x14ac:dyDescent="0.25">
      <c r="E544" s="27"/>
    </row>
    <row r="545" spans="5:5" ht="15.75" customHeight="1" x14ac:dyDescent="0.25">
      <c r="E545" s="27"/>
    </row>
    <row r="546" spans="5:5" ht="15.75" customHeight="1" x14ac:dyDescent="0.25">
      <c r="E546" s="27"/>
    </row>
    <row r="547" spans="5:5" ht="15.75" customHeight="1" x14ac:dyDescent="0.25">
      <c r="E547" s="27"/>
    </row>
    <row r="548" spans="5:5" ht="15.75" customHeight="1" x14ac:dyDescent="0.25">
      <c r="E548" s="27"/>
    </row>
    <row r="549" spans="5:5" ht="15.75" customHeight="1" x14ac:dyDescent="0.25">
      <c r="E549" s="27"/>
    </row>
    <row r="550" spans="5:5" ht="15.75" customHeight="1" x14ac:dyDescent="0.25">
      <c r="E550" s="27"/>
    </row>
    <row r="551" spans="5:5" ht="15.75" customHeight="1" x14ac:dyDescent="0.25">
      <c r="E551" s="27"/>
    </row>
    <row r="552" spans="5:5" ht="15.75" customHeight="1" x14ac:dyDescent="0.25">
      <c r="E552" s="27"/>
    </row>
    <row r="553" spans="5:5" ht="15.75" customHeight="1" x14ac:dyDescent="0.25">
      <c r="E553" s="27"/>
    </row>
    <row r="554" spans="5:5" ht="15.75" customHeight="1" x14ac:dyDescent="0.25">
      <c r="E554" s="27"/>
    </row>
    <row r="555" spans="5:5" ht="15.75" customHeight="1" x14ac:dyDescent="0.25">
      <c r="E555" s="27"/>
    </row>
    <row r="556" spans="5:5" ht="15.75" customHeight="1" x14ac:dyDescent="0.25">
      <c r="E556" s="27"/>
    </row>
    <row r="557" spans="5:5" ht="15.75" customHeight="1" x14ac:dyDescent="0.25">
      <c r="E557" s="27"/>
    </row>
    <row r="558" spans="5:5" ht="15.75" customHeight="1" x14ac:dyDescent="0.25">
      <c r="E558" s="27"/>
    </row>
    <row r="559" spans="5:5" ht="15.75" customHeight="1" x14ac:dyDescent="0.25">
      <c r="E559" s="27"/>
    </row>
    <row r="560" spans="5:5" ht="15.75" customHeight="1" x14ac:dyDescent="0.25">
      <c r="E560" s="27"/>
    </row>
    <row r="561" spans="5:5" ht="15.75" customHeight="1" x14ac:dyDescent="0.25">
      <c r="E561" s="27"/>
    </row>
    <row r="562" spans="5:5" ht="15.75" customHeight="1" x14ac:dyDescent="0.25">
      <c r="E562" s="27"/>
    </row>
    <row r="563" spans="5:5" ht="15.75" customHeight="1" x14ac:dyDescent="0.25">
      <c r="E563" s="27"/>
    </row>
    <row r="564" spans="5:5" ht="15.75" customHeight="1" x14ac:dyDescent="0.25">
      <c r="E564" s="27"/>
    </row>
    <row r="565" spans="5:5" ht="15.75" customHeight="1" x14ac:dyDescent="0.25">
      <c r="E565" s="27"/>
    </row>
    <row r="566" spans="5:5" ht="15.75" customHeight="1" x14ac:dyDescent="0.25">
      <c r="E566" s="27"/>
    </row>
    <row r="567" spans="5:5" ht="15.75" customHeight="1" x14ac:dyDescent="0.25">
      <c r="E567" s="27"/>
    </row>
    <row r="568" spans="5:5" ht="15.75" customHeight="1" x14ac:dyDescent="0.25">
      <c r="E568" s="27"/>
    </row>
    <row r="569" spans="5:5" ht="15.75" customHeight="1" x14ac:dyDescent="0.25">
      <c r="E569" s="27"/>
    </row>
    <row r="570" spans="5:5" ht="15.75" customHeight="1" x14ac:dyDescent="0.25">
      <c r="E570" s="27"/>
    </row>
    <row r="571" spans="5:5" ht="15.75" customHeight="1" x14ac:dyDescent="0.25">
      <c r="E571" s="27"/>
    </row>
    <row r="572" spans="5:5" ht="15.75" customHeight="1" x14ac:dyDescent="0.25">
      <c r="E572" s="27"/>
    </row>
    <row r="573" spans="5:5" ht="15.75" customHeight="1" x14ac:dyDescent="0.25">
      <c r="E573" s="27"/>
    </row>
    <row r="574" spans="5:5" ht="15.75" customHeight="1" x14ac:dyDescent="0.25">
      <c r="E574" s="27"/>
    </row>
    <row r="575" spans="5:5" ht="15.75" customHeight="1" x14ac:dyDescent="0.25">
      <c r="E575" s="27"/>
    </row>
    <row r="576" spans="5:5" ht="15.75" customHeight="1" x14ac:dyDescent="0.25">
      <c r="E576" s="27"/>
    </row>
    <row r="577" spans="5:5" ht="15.75" customHeight="1" x14ac:dyDescent="0.25">
      <c r="E577" s="27"/>
    </row>
    <row r="578" spans="5:5" ht="15.75" customHeight="1" x14ac:dyDescent="0.25">
      <c r="E578" s="27"/>
    </row>
    <row r="579" spans="5:5" ht="15.75" customHeight="1" x14ac:dyDescent="0.25">
      <c r="E579" s="27"/>
    </row>
    <row r="580" spans="5:5" ht="15.75" customHeight="1" x14ac:dyDescent="0.25">
      <c r="E580" s="27"/>
    </row>
    <row r="581" spans="5:5" ht="15.75" customHeight="1" x14ac:dyDescent="0.25">
      <c r="E581" s="27"/>
    </row>
    <row r="582" spans="5:5" ht="15.75" customHeight="1" x14ac:dyDescent="0.25">
      <c r="E582" s="27"/>
    </row>
    <row r="583" spans="5:5" ht="15.75" customHeight="1" x14ac:dyDescent="0.25">
      <c r="E583" s="27"/>
    </row>
    <row r="584" spans="5:5" ht="15.75" customHeight="1" x14ac:dyDescent="0.25">
      <c r="E584" s="27"/>
    </row>
    <row r="585" spans="5:5" ht="15.75" customHeight="1" x14ac:dyDescent="0.25">
      <c r="E585" s="27"/>
    </row>
    <row r="586" spans="5:5" ht="15.75" customHeight="1" x14ac:dyDescent="0.25">
      <c r="E586" s="27"/>
    </row>
    <row r="587" spans="5:5" ht="15.75" customHeight="1" x14ac:dyDescent="0.25">
      <c r="E587" s="27"/>
    </row>
    <row r="588" spans="5:5" ht="15.75" customHeight="1" x14ac:dyDescent="0.25">
      <c r="E588" s="27"/>
    </row>
    <row r="589" spans="5:5" ht="15.75" customHeight="1" x14ac:dyDescent="0.25">
      <c r="E589" s="27"/>
    </row>
    <row r="590" spans="5:5" ht="15.75" customHeight="1" x14ac:dyDescent="0.25">
      <c r="E590" s="27"/>
    </row>
    <row r="591" spans="5:5" ht="15.75" customHeight="1" x14ac:dyDescent="0.25">
      <c r="E591" s="27"/>
    </row>
    <row r="592" spans="5:5" ht="15.75" customHeight="1" x14ac:dyDescent="0.25">
      <c r="E592" s="27"/>
    </row>
    <row r="593" spans="5:5" ht="15.75" customHeight="1" x14ac:dyDescent="0.25">
      <c r="E593" s="27"/>
    </row>
    <row r="594" spans="5:5" ht="15.75" customHeight="1" x14ac:dyDescent="0.25">
      <c r="E594" s="27"/>
    </row>
    <row r="595" spans="5:5" ht="15.75" customHeight="1" x14ac:dyDescent="0.25">
      <c r="E595" s="27"/>
    </row>
    <row r="596" spans="5:5" ht="15.75" customHeight="1" x14ac:dyDescent="0.25">
      <c r="E596" s="27"/>
    </row>
    <row r="597" spans="5:5" ht="15.75" customHeight="1" x14ac:dyDescent="0.25">
      <c r="E597" s="27"/>
    </row>
    <row r="598" spans="5:5" ht="15.75" customHeight="1" x14ac:dyDescent="0.25">
      <c r="E598" s="27"/>
    </row>
    <row r="599" spans="5:5" ht="15.75" customHeight="1" x14ac:dyDescent="0.25">
      <c r="E599" s="27"/>
    </row>
    <row r="600" spans="5:5" ht="15.75" customHeight="1" x14ac:dyDescent="0.25">
      <c r="E600" s="27"/>
    </row>
    <row r="601" spans="5:5" ht="15.75" customHeight="1" x14ac:dyDescent="0.25">
      <c r="E601" s="27"/>
    </row>
    <row r="602" spans="5:5" ht="15.75" customHeight="1" x14ac:dyDescent="0.25">
      <c r="E602" s="27"/>
    </row>
    <row r="603" spans="5:5" ht="15.75" customHeight="1" x14ac:dyDescent="0.25">
      <c r="E603" s="27"/>
    </row>
    <row r="604" spans="5:5" ht="15.75" customHeight="1" x14ac:dyDescent="0.25">
      <c r="E604" s="27"/>
    </row>
    <row r="605" spans="5:5" ht="15.75" customHeight="1" x14ac:dyDescent="0.25">
      <c r="E605" s="27"/>
    </row>
    <row r="606" spans="5:5" ht="15.75" customHeight="1" x14ac:dyDescent="0.25">
      <c r="E606" s="27"/>
    </row>
    <row r="607" spans="5:5" ht="15.75" customHeight="1" x14ac:dyDescent="0.25">
      <c r="E607" s="27"/>
    </row>
    <row r="608" spans="5:5" ht="15.75" customHeight="1" x14ac:dyDescent="0.25">
      <c r="E608" s="27"/>
    </row>
    <row r="609" spans="5:5" ht="15.75" customHeight="1" x14ac:dyDescent="0.25">
      <c r="E609" s="27"/>
    </row>
    <row r="610" spans="5:5" ht="15.75" customHeight="1" x14ac:dyDescent="0.25">
      <c r="E610" s="27"/>
    </row>
    <row r="611" spans="5:5" ht="15.75" customHeight="1" x14ac:dyDescent="0.25">
      <c r="E611" s="27"/>
    </row>
    <row r="612" spans="5:5" ht="15.75" customHeight="1" x14ac:dyDescent="0.25">
      <c r="E612" s="27"/>
    </row>
    <row r="613" spans="5:5" ht="15.75" customHeight="1" x14ac:dyDescent="0.25">
      <c r="E613" s="27"/>
    </row>
    <row r="614" spans="5:5" ht="15.75" customHeight="1" x14ac:dyDescent="0.25">
      <c r="E614" s="27"/>
    </row>
    <row r="615" spans="5:5" ht="15.75" customHeight="1" x14ac:dyDescent="0.25">
      <c r="E615" s="27"/>
    </row>
    <row r="616" spans="5:5" ht="15.75" customHeight="1" x14ac:dyDescent="0.25">
      <c r="E616" s="27"/>
    </row>
    <row r="617" spans="5:5" ht="15.75" customHeight="1" x14ac:dyDescent="0.25">
      <c r="E617" s="27"/>
    </row>
    <row r="618" spans="5:5" ht="15.75" customHeight="1" x14ac:dyDescent="0.25">
      <c r="E618" s="27"/>
    </row>
    <row r="619" spans="5:5" ht="15.75" customHeight="1" x14ac:dyDescent="0.25">
      <c r="E619" s="27"/>
    </row>
    <row r="620" spans="5:5" ht="15.75" customHeight="1" x14ac:dyDescent="0.25">
      <c r="E620" s="27"/>
    </row>
    <row r="621" spans="5:5" ht="15.75" customHeight="1" x14ac:dyDescent="0.25">
      <c r="E621" s="27"/>
    </row>
    <row r="622" spans="5:5" ht="15.75" customHeight="1" x14ac:dyDescent="0.25">
      <c r="E622" s="27"/>
    </row>
    <row r="623" spans="5:5" ht="15.75" customHeight="1" x14ac:dyDescent="0.25">
      <c r="E623" s="27"/>
    </row>
    <row r="624" spans="5:5" ht="15.75" customHeight="1" x14ac:dyDescent="0.25">
      <c r="E624" s="27"/>
    </row>
    <row r="625" spans="5:5" ht="15.75" customHeight="1" x14ac:dyDescent="0.25">
      <c r="E625" s="27"/>
    </row>
    <row r="626" spans="5:5" ht="15.75" customHeight="1" x14ac:dyDescent="0.25">
      <c r="E626" s="27"/>
    </row>
    <row r="627" spans="5:5" ht="15.75" customHeight="1" x14ac:dyDescent="0.25">
      <c r="E627" s="27"/>
    </row>
    <row r="628" spans="5:5" ht="15.75" customHeight="1" x14ac:dyDescent="0.25">
      <c r="E628" s="27"/>
    </row>
    <row r="629" spans="5:5" ht="15.75" customHeight="1" x14ac:dyDescent="0.25">
      <c r="E629" s="27"/>
    </row>
    <row r="630" spans="5:5" ht="15.75" customHeight="1" x14ac:dyDescent="0.25">
      <c r="E630" s="27"/>
    </row>
    <row r="631" spans="5:5" ht="15.75" customHeight="1" x14ac:dyDescent="0.25">
      <c r="E631" s="27"/>
    </row>
    <row r="632" spans="5:5" ht="15.75" customHeight="1" x14ac:dyDescent="0.25">
      <c r="E632" s="27"/>
    </row>
    <row r="633" spans="5:5" ht="15.75" customHeight="1" x14ac:dyDescent="0.25">
      <c r="E633" s="27"/>
    </row>
    <row r="634" spans="5:5" ht="15.75" customHeight="1" x14ac:dyDescent="0.25">
      <c r="E634" s="27"/>
    </row>
    <row r="635" spans="5:5" ht="15.75" customHeight="1" x14ac:dyDescent="0.25">
      <c r="E635" s="27"/>
    </row>
    <row r="636" spans="5:5" ht="15.75" customHeight="1" x14ac:dyDescent="0.25">
      <c r="E636" s="27"/>
    </row>
    <row r="637" spans="5:5" ht="15.75" customHeight="1" x14ac:dyDescent="0.25">
      <c r="E637" s="27"/>
    </row>
    <row r="638" spans="5:5" ht="15.75" customHeight="1" x14ac:dyDescent="0.25">
      <c r="E638" s="27"/>
    </row>
    <row r="639" spans="5:5" ht="15.75" customHeight="1" x14ac:dyDescent="0.25">
      <c r="E639" s="27"/>
    </row>
    <row r="640" spans="5:5" ht="15.75" customHeight="1" x14ac:dyDescent="0.25">
      <c r="E640" s="27"/>
    </row>
    <row r="641" spans="5:5" ht="15.75" customHeight="1" x14ac:dyDescent="0.25">
      <c r="E641" s="27"/>
    </row>
    <row r="642" spans="5:5" ht="15.75" customHeight="1" x14ac:dyDescent="0.25">
      <c r="E642" s="27"/>
    </row>
    <row r="643" spans="5:5" ht="15.75" customHeight="1" x14ac:dyDescent="0.25">
      <c r="E643" s="27"/>
    </row>
    <row r="644" spans="5:5" ht="15.75" customHeight="1" x14ac:dyDescent="0.25">
      <c r="E644" s="27"/>
    </row>
    <row r="645" spans="5:5" ht="15.75" customHeight="1" x14ac:dyDescent="0.25">
      <c r="E645" s="27"/>
    </row>
    <row r="646" spans="5:5" ht="15.75" customHeight="1" x14ac:dyDescent="0.25">
      <c r="E646" s="27"/>
    </row>
    <row r="647" spans="5:5" ht="15.75" customHeight="1" x14ac:dyDescent="0.25">
      <c r="E647" s="27"/>
    </row>
    <row r="648" spans="5:5" ht="15.75" customHeight="1" x14ac:dyDescent="0.25">
      <c r="E648" s="27"/>
    </row>
    <row r="649" spans="5:5" ht="15.75" customHeight="1" x14ac:dyDescent="0.25">
      <c r="E649" s="27"/>
    </row>
    <row r="650" spans="5:5" ht="15.75" customHeight="1" x14ac:dyDescent="0.25">
      <c r="E650" s="27"/>
    </row>
    <row r="651" spans="5:5" ht="15.75" customHeight="1" x14ac:dyDescent="0.25">
      <c r="E651" s="27"/>
    </row>
    <row r="652" spans="5:5" ht="15.75" customHeight="1" x14ac:dyDescent="0.25">
      <c r="E652" s="27"/>
    </row>
    <row r="653" spans="5:5" ht="15.75" customHeight="1" x14ac:dyDescent="0.25">
      <c r="E653" s="27"/>
    </row>
    <row r="654" spans="5:5" ht="15.75" customHeight="1" x14ac:dyDescent="0.25">
      <c r="E654" s="27"/>
    </row>
    <row r="655" spans="5:5" ht="15.75" customHeight="1" x14ac:dyDescent="0.25">
      <c r="E655" s="27"/>
    </row>
    <row r="656" spans="5:5" ht="15.75" customHeight="1" x14ac:dyDescent="0.25">
      <c r="E656" s="27"/>
    </row>
    <row r="657" spans="5:5" ht="15.75" customHeight="1" x14ac:dyDescent="0.25">
      <c r="E657" s="27"/>
    </row>
    <row r="658" spans="5:5" ht="15.75" customHeight="1" x14ac:dyDescent="0.25">
      <c r="E658" s="27"/>
    </row>
    <row r="659" spans="5:5" ht="15.75" customHeight="1" x14ac:dyDescent="0.25">
      <c r="E659" s="27"/>
    </row>
    <row r="660" spans="5:5" ht="15.75" customHeight="1" x14ac:dyDescent="0.25">
      <c r="E660" s="27"/>
    </row>
    <row r="661" spans="5:5" ht="15.75" customHeight="1" x14ac:dyDescent="0.25">
      <c r="E661" s="27"/>
    </row>
    <row r="662" spans="5:5" ht="15.75" customHeight="1" x14ac:dyDescent="0.25">
      <c r="E662" s="27"/>
    </row>
    <row r="663" spans="5:5" ht="15.75" customHeight="1" x14ac:dyDescent="0.25">
      <c r="E663" s="27"/>
    </row>
    <row r="664" spans="5:5" ht="15.75" customHeight="1" x14ac:dyDescent="0.25">
      <c r="E664" s="27"/>
    </row>
    <row r="665" spans="5:5" ht="15.75" customHeight="1" x14ac:dyDescent="0.25">
      <c r="E665" s="27"/>
    </row>
    <row r="666" spans="5:5" ht="15.75" customHeight="1" x14ac:dyDescent="0.25">
      <c r="E666" s="27"/>
    </row>
    <row r="667" spans="5:5" ht="15.75" customHeight="1" x14ac:dyDescent="0.25">
      <c r="E667" s="27"/>
    </row>
    <row r="668" spans="5:5" ht="15.75" customHeight="1" x14ac:dyDescent="0.25">
      <c r="E668" s="27"/>
    </row>
    <row r="669" spans="5:5" ht="15.75" customHeight="1" x14ac:dyDescent="0.25">
      <c r="E669" s="27"/>
    </row>
    <row r="670" spans="5:5" ht="15.75" customHeight="1" x14ac:dyDescent="0.25">
      <c r="E670" s="27"/>
    </row>
    <row r="671" spans="5:5" ht="15.75" customHeight="1" x14ac:dyDescent="0.25">
      <c r="E671" s="27"/>
    </row>
    <row r="672" spans="5:5" ht="15.75" customHeight="1" x14ac:dyDescent="0.25">
      <c r="E672" s="27"/>
    </row>
    <row r="673" spans="5:5" ht="15.75" customHeight="1" x14ac:dyDescent="0.25">
      <c r="E673" s="27"/>
    </row>
    <row r="674" spans="5:5" ht="15.75" customHeight="1" x14ac:dyDescent="0.25">
      <c r="E674" s="27"/>
    </row>
    <row r="675" spans="5:5" ht="15.75" customHeight="1" x14ac:dyDescent="0.25">
      <c r="E675" s="27"/>
    </row>
    <row r="676" spans="5:5" ht="15.75" customHeight="1" x14ac:dyDescent="0.25">
      <c r="E676" s="27"/>
    </row>
    <row r="677" spans="5:5" ht="15.75" customHeight="1" x14ac:dyDescent="0.25">
      <c r="E677" s="27"/>
    </row>
    <row r="678" spans="5:5" ht="15.75" customHeight="1" x14ac:dyDescent="0.25">
      <c r="E678" s="27"/>
    </row>
    <row r="679" spans="5:5" ht="15.75" customHeight="1" x14ac:dyDescent="0.25">
      <c r="E679" s="27"/>
    </row>
    <row r="680" spans="5:5" ht="15.75" customHeight="1" x14ac:dyDescent="0.25">
      <c r="E680" s="27"/>
    </row>
    <row r="681" spans="5:5" ht="15.75" customHeight="1" x14ac:dyDescent="0.25">
      <c r="E681" s="27"/>
    </row>
    <row r="682" spans="5:5" ht="15.75" customHeight="1" x14ac:dyDescent="0.25">
      <c r="E682" s="27"/>
    </row>
    <row r="683" spans="5:5" ht="15.75" customHeight="1" x14ac:dyDescent="0.25">
      <c r="E683" s="27"/>
    </row>
    <row r="684" spans="5:5" ht="15.75" customHeight="1" x14ac:dyDescent="0.25">
      <c r="E684" s="27"/>
    </row>
    <row r="685" spans="5:5" ht="15.75" customHeight="1" x14ac:dyDescent="0.25">
      <c r="E685" s="27"/>
    </row>
    <row r="686" spans="5:5" ht="15.75" customHeight="1" x14ac:dyDescent="0.25">
      <c r="E686" s="27"/>
    </row>
    <row r="687" spans="5:5" ht="15.75" customHeight="1" x14ac:dyDescent="0.25">
      <c r="E687" s="27"/>
    </row>
    <row r="688" spans="5:5" ht="15.75" customHeight="1" x14ac:dyDescent="0.25">
      <c r="E688" s="27"/>
    </row>
    <row r="689" spans="5:5" ht="15.75" customHeight="1" x14ac:dyDescent="0.25">
      <c r="E689" s="27"/>
    </row>
    <row r="690" spans="5:5" ht="15.75" customHeight="1" x14ac:dyDescent="0.25">
      <c r="E690" s="27"/>
    </row>
    <row r="691" spans="5:5" ht="15.75" customHeight="1" x14ac:dyDescent="0.25">
      <c r="E691" s="27"/>
    </row>
    <row r="692" spans="5:5" ht="15.75" customHeight="1" x14ac:dyDescent="0.25">
      <c r="E692" s="27"/>
    </row>
    <row r="693" spans="5:5" ht="15.75" customHeight="1" x14ac:dyDescent="0.25">
      <c r="E693" s="27"/>
    </row>
    <row r="694" spans="5:5" ht="15.75" customHeight="1" x14ac:dyDescent="0.25">
      <c r="E694" s="27"/>
    </row>
    <row r="695" spans="5:5" ht="15.75" customHeight="1" x14ac:dyDescent="0.25">
      <c r="E695" s="27"/>
    </row>
    <row r="696" spans="5:5" ht="15.75" customHeight="1" x14ac:dyDescent="0.25">
      <c r="E696" s="27"/>
    </row>
    <row r="697" spans="5:5" ht="15.75" customHeight="1" x14ac:dyDescent="0.25">
      <c r="E697" s="27"/>
    </row>
    <row r="698" spans="5:5" ht="15.75" customHeight="1" x14ac:dyDescent="0.25">
      <c r="E698" s="27"/>
    </row>
    <row r="699" spans="5:5" ht="15.75" customHeight="1" x14ac:dyDescent="0.25">
      <c r="E699" s="27"/>
    </row>
    <row r="700" spans="5:5" ht="15.75" customHeight="1" x14ac:dyDescent="0.25">
      <c r="E700" s="27"/>
    </row>
    <row r="701" spans="5:5" ht="15.75" customHeight="1" x14ac:dyDescent="0.25">
      <c r="E701" s="27"/>
    </row>
    <row r="702" spans="5:5" ht="15.75" customHeight="1" x14ac:dyDescent="0.25">
      <c r="E702" s="27"/>
    </row>
    <row r="703" spans="5:5" ht="15.75" customHeight="1" x14ac:dyDescent="0.25">
      <c r="E703" s="27"/>
    </row>
    <row r="704" spans="5:5" ht="15.75" customHeight="1" x14ac:dyDescent="0.25">
      <c r="E704" s="27"/>
    </row>
    <row r="705" spans="5:5" ht="15.75" customHeight="1" x14ac:dyDescent="0.25">
      <c r="E705" s="27"/>
    </row>
    <row r="706" spans="5:5" ht="15.75" customHeight="1" x14ac:dyDescent="0.25">
      <c r="E706" s="27"/>
    </row>
    <row r="707" spans="5:5" ht="15.75" customHeight="1" x14ac:dyDescent="0.25">
      <c r="E707" s="27"/>
    </row>
    <row r="708" spans="5:5" ht="15.75" customHeight="1" x14ac:dyDescent="0.25">
      <c r="E708" s="27"/>
    </row>
    <row r="709" spans="5:5" ht="15.75" customHeight="1" x14ac:dyDescent="0.25">
      <c r="E709" s="27"/>
    </row>
    <row r="710" spans="5:5" ht="15.75" customHeight="1" x14ac:dyDescent="0.25">
      <c r="E710" s="27"/>
    </row>
    <row r="711" spans="5:5" ht="15.75" customHeight="1" x14ac:dyDescent="0.25">
      <c r="E711" s="27"/>
    </row>
    <row r="712" spans="5:5" ht="15.75" customHeight="1" x14ac:dyDescent="0.25">
      <c r="E712" s="27"/>
    </row>
    <row r="713" spans="5:5" ht="15.75" customHeight="1" x14ac:dyDescent="0.25">
      <c r="E713" s="27"/>
    </row>
    <row r="714" spans="5:5" ht="15.75" customHeight="1" x14ac:dyDescent="0.25">
      <c r="E714" s="27"/>
    </row>
    <row r="715" spans="5:5" ht="15.75" customHeight="1" x14ac:dyDescent="0.25">
      <c r="E715" s="27"/>
    </row>
    <row r="716" spans="5:5" ht="15.75" customHeight="1" x14ac:dyDescent="0.25">
      <c r="E716" s="27"/>
    </row>
    <row r="717" spans="5:5" ht="15.75" customHeight="1" x14ac:dyDescent="0.25">
      <c r="E717" s="27"/>
    </row>
    <row r="718" spans="5:5" ht="15.75" customHeight="1" x14ac:dyDescent="0.25">
      <c r="E718" s="27"/>
    </row>
    <row r="719" spans="5:5" ht="15.75" customHeight="1" x14ac:dyDescent="0.25">
      <c r="E719" s="27"/>
    </row>
    <row r="720" spans="5:5" ht="15.75" customHeight="1" x14ac:dyDescent="0.25">
      <c r="E720" s="27"/>
    </row>
    <row r="721" spans="5:5" ht="15.75" customHeight="1" x14ac:dyDescent="0.25">
      <c r="E721" s="27"/>
    </row>
    <row r="722" spans="5:5" ht="15.75" customHeight="1" x14ac:dyDescent="0.25">
      <c r="E722" s="27"/>
    </row>
    <row r="723" spans="5:5" ht="15.75" customHeight="1" x14ac:dyDescent="0.25">
      <c r="E723" s="27"/>
    </row>
    <row r="724" spans="5:5" ht="15.75" customHeight="1" x14ac:dyDescent="0.25">
      <c r="E724" s="27"/>
    </row>
    <row r="725" spans="5:5" ht="15.75" customHeight="1" x14ac:dyDescent="0.25">
      <c r="E725" s="27"/>
    </row>
    <row r="726" spans="5:5" ht="15.75" customHeight="1" x14ac:dyDescent="0.25">
      <c r="E726" s="27"/>
    </row>
    <row r="727" spans="5:5" ht="15.75" customHeight="1" x14ac:dyDescent="0.25">
      <c r="E727" s="27"/>
    </row>
    <row r="728" spans="5:5" ht="15.75" customHeight="1" x14ac:dyDescent="0.25">
      <c r="E728" s="27"/>
    </row>
    <row r="729" spans="5:5" ht="15.75" customHeight="1" x14ac:dyDescent="0.25">
      <c r="E729" s="27"/>
    </row>
    <row r="730" spans="5:5" ht="15.75" customHeight="1" x14ac:dyDescent="0.25">
      <c r="E730" s="27"/>
    </row>
    <row r="731" spans="5:5" ht="15.75" customHeight="1" x14ac:dyDescent="0.25">
      <c r="E731" s="27"/>
    </row>
    <row r="732" spans="5:5" ht="15.75" customHeight="1" x14ac:dyDescent="0.25">
      <c r="E732" s="27"/>
    </row>
    <row r="733" spans="5:5" ht="15.75" customHeight="1" x14ac:dyDescent="0.25">
      <c r="E733" s="27"/>
    </row>
    <row r="734" spans="5:5" ht="15.75" customHeight="1" x14ac:dyDescent="0.25">
      <c r="E734" s="27"/>
    </row>
    <row r="735" spans="5:5" ht="15.75" customHeight="1" x14ac:dyDescent="0.25">
      <c r="E735" s="27"/>
    </row>
    <row r="736" spans="5:5" ht="15.75" customHeight="1" x14ac:dyDescent="0.25">
      <c r="E736" s="27"/>
    </row>
    <row r="737" spans="5:5" ht="15.75" customHeight="1" x14ac:dyDescent="0.25">
      <c r="E737" s="27"/>
    </row>
    <row r="738" spans="5:5" ht="15.75" customHeight="1" x14ac:dyDescent="0.25">
      <c r="E738" s="27"/>
    </row>
    <row r="739" spans="5:5" ht="15.75" customHeight="1" x14ac:dyDescent="0.25">
      <c r="E739" s="27"/>
    </row>
    <row r="740" spans="5:5" ht="15.75" customHeight="1" x14ac:dyDescent="0.25">
      <c r="E740" s="27"/>
    </row>
    <row r="741" spans="5:5" ht="15.75" customHeight="1" x14ac:dyDescent="0.25">
      <c r="E741" s="27"/>
    </row>
    <row r="742" spans="5:5" ht="15.75" customHeight="1" x14ac:dyDescent="0.25">
      <c r="E742" s="27"/>
    </row>
    <row r="743" spans="5:5" ht="15.75" customHeight="1" x14ac:dyDescent="0.25">
      <c r="E743" s="27"/>
    </row>
    <row r="744" spans="5:5" ht="15.75" customHeight="1" x14ac:dyDescent="0.25">
      <c r="E744" s="27"/>
    </row>
    <row r="745" spans="5:5" ht="15.75" customHeight="1" x14ac:dyDescent="0.25">
      <c r="E745" s="27"/>
    </row>
    <row r="746" spans="5:5" ht="15.75" customHeight="1" x14ac:dyDescent="0.25">
      <c r="E746" s="27"/>
    </row>
    <row r="747" spans="5:5" ht="15.75" customHeight="1" x14ac:dyDescent="0.25">
      <c r="E747" s="27"/>
    </row>
    <row r="748" spans="5:5" ht="15.75" customHeight="1" x14ac:dyDescent="0.25">
      <c r="E748" s="27"/>
    </row>
    <row r="749" spans="5:5" ht="15.75" customHeight="1" x14ac:dyDescent="0.25">
      <c r="E749" s="27"/>
    </row>
    <row r="750" spans="5:5" ht="15.75" customHeight="1" x14ac:dyDescent="0.25">
      <c r="E750" s="27"/>
    </row>
    <row r="751" spans="5:5" ht="15.75" customHeight="1" x14ac:dyDescent="0.25">
      <c r="E751" s="27"/>
    </row>
    <row r="752" spans="5:5" ht="15.75" customHeight="1" x14ac:dyDescent="0.25">
      <c r="E752" s="27"/>
    </row>
    <row r="753" spans="5:5" ht="15.75" customHeight="1" x14ac:dyDescent="0.25">
      <c r="E753" s="27"/>
    </row>
    <row r="754" spans="5:5" ht="15.75" customHeight="1" x14ac:dyDescent="0.25">
      <c r="E754" s="27"/>
    </row>
    <row r="755" spans="5:5" ht="15.75" customHeight="1" x14ac:dyDescent="0.25">
      <c r="E755" s="27"/>
    </row>
    <row r="756" spans="5:5" ht="15.75" customHeight="1" x14ac:dyDescent="0.25">
      <c r="E756" s="27"/>
    </row>
    <row r="757" spans="5:5" ht="15.75" customHeight="1" x14ac:dyDescent="0.25">
      <c r="E757" s="27"/>
    </row>
    <row r="758" spans="5:5" ht="15.75" customHeight="1" x14ac:dyDescent="0.25">
      <c r="E758" s="27"/>
    </row>
    <row r="759" spans="5:5" ht="15.75" customHeight="1" x14ac:dyDescent="0.25">
      <c r="E759" s="27"/>
    </row>
    <row r="760" spans="5:5" ht="15.75" customHeight="1" x14ac:dyDescent="0.25">
      <c r="E760" s="27"/>
    </row>
    <row r="761" spans="5:5" ht="15.75" customHeight="1" x14ac:dyDescent="0.25">
      <c r="E761" s="27"/>
    </row>
    <row r="762" spans="5:5" ht="15.75" customHeight="1" x14ac:dyDescent="0.25">
      <c r="E762" s="27"/>
    </row>
    <row r="763" spans="5:5" ht="15.75" customHeight="1" x14ac:dyDescent="0.25">
      <c r="E763" s="27"/>
    </row>
    <row r="764" spans="5:5" ht="15.75" customHeight="1" x14ac:dyDescent="0.25">
      <c r="E764" s="27"/>
    </row>
    <row r="765" spans="5:5" ht="15.75" customHeight="1" x14ac:dyDescent="0.25">
      <c r="E765" s="27"/>
    </row>
    <row r="766" spans="5:5" ht="15.75" customHeight="1" x14ac:dyDescent="0.25">
      <c r="E766" s="27"/>
    </row>
    <row r="767" spans="5:5" ht="15.75" customHeight="1" x14ac:dyDescent="0.25">
      <c r="E767" s="27"/>
    </row>
    <row r="768" spans="5:5" ht="15.75" customHeight="1" x14ac:dyDescent="0.25">
      <c r="E768" s="27"/>
    </row>
    <row r="769" spans="5:5" ht="15.75" customHeight="1" x14ac:dyDescent="0.25">
      <c r="E769" s="27"/>
    </row>
    <row r="770" spans="5:5" ht="15.75" customHeight="1" x14ac:dyDescent="0.25">
      <c r="E770" s="27"/>
    </row>
    <row r="771" spans="5:5" ht="15.75" customHeight="1" x14ac:dyDescent="0.25">
      <c r="E771" s="27"/>
    </row>
    <row r="772" spans="5:5" ht="15.75" customHeight="1" x14ac:dyDescent="0.25">
      <c r="E772" s="27"/>
    </row>
    <row r="773" spans="5:5" ht="15.75" customHeight="1" x14ac:dyDescent="0.25">
      <c r="E773" s="27"/>
    </row>
    <row r="774" spans="5:5" ht="15.75" customHeight="1" x14ac:dyDescent="0.25">
      <c r="E774" s="27"/>
    </row>
    <row r="775" spans="5:5" ht="15.75" customHeight="1" x14ac:dyDescent="0.25">
      <c r="E775" s="27"/>
    </row>
    <row r="776" spans="5:5" ht="15.75" customHeight="1" x14ac:dyDescent="0.25">
      <c r="E776" s="27"/>
    </row>
    <row r="777" spans="5:5" ht="15.75" customHeight="1" x14ac:dyDescent="0.25">
      <c r="E777" s="27"/>
    </row>
    <row r="778" spans="5:5" ht="15.75" customHeight="1" x14ac:dyDescent="0.25">
      <c r="E778" s="27"/>
    </row>
    <row r="779" spans="5:5" ht="15.75" customHeight="1" x14ac:dyDescent="0.25">
      <c r="E779" s="27"/>
    </row>
    <row r="780" spans="5:5" ht="15.75" customHeight="1" x14ac:dyDescent="0.25">
      <c r="E780" s="27"/>
    </row>
    <row r="781" spans="5:5" ht="15.75" customHeight="1" x14ac:dyDescent="0.25">
      <c r="E781" s="27"/>
    </row>
    <row r="782" spans="5:5" ht="15.75" customHeight="1" x14ac:dyDescent="0.25">
      <c r="E782" s="27"/>
    </row>
    <row r="783" spans="5:5" ht="15.75" customHeight="1" x14ac:dyDescent="0.25">
      <c r="E783" s="27"/>
    </row>
    <row r="784" spans="5:5" ht="15.75" customHeight="1" x14ac:dyDescent="0.25">
      <c r="E784" s="27"/>
    </row>
    <row r="785" spans="5:5" ht="15.75" customHeight="1" x14ac:dyDescent="0.25">
      <c r="E785" s="27"/>
    </row>
    <row r="786" spans="5:5" ht="15.75" customHeight="1" x14ac:dyDescent="0.25">
      <c r="E786" s="27"/>
    </row>
    <row r="787" spans="5:5" ht="15.75" customHeight="1" x14ac:dyDescent="0.25">
      <c r="E787" s="27"/>
    </row>
    <row r="788" spans="5:5" ht="15.75" customHeight="1" x14ac:dyDescent="0.25">
      <c r="E788" s="27"/>
    </row>
    <row r="789" spans="5:5" ht="15.75" customHeight="1" x14ac:dyDescent="0.25">
      <c r="E789" s="27"/>
    </row>
    <row r="790" spans="5:5" ht="15.75" customHeight="1" x14ac:dyDescent="0.25">
      <c r="E790" s="27"/>
    </row>
    <row r="791" spans="5:5" ht="15.75" customHeight="1" x14ac:dyDescent="0.25">
      <c r="E791" s="27"/>
    </row>
    <row r="792" spans="5:5" ht="15.75" customHeight="1" x14ac:dyDescent="0.25">
      <c r="E792" s="27"/>
    </row>
    <row r="793" spans="5:5" ht="15.75" customHeight="1" x14ac:dyDescent="0.25">
      <c r="E793" s="27"/>
    </row>
    <row r="794" spans="5:5" ht="15.75" customHeight="1" x14ac:dyDescent="0.25">
      <c r="E794" s="27"/>
    </row>
    <row r="795" spans="5:5" ht="15.75" customHeight="1" x14ac:dyDescent="0.25">
      <c r="E795" s="27"/>
    </row>
    <row r="796" spans="5:5" ht="15.75" customHeight="1" x14ac:dyDescent="0.25">
      <c r="E796" s="27"/>
    </row>
    <row r="797" spans="5:5" ht="15.75" customHeight="1" x14ac:dyDescent="0.25">
      <c r="E797" s="27"/>
    </row>
    <row r="798" spans="5:5" ht="15.75" customHeight="1" x14ac:dyDescent="0.25">
      <c r="E798" s="27"/>
    </row>
    <row r="799" spans="5:5" ht="15.75" customHeight="1" x14ac:dyDescent="0.25">
      <c r="E799" s="27"/>
    </row>
    <row r="800" spans="5:5" ht="15.75" customHeight="1" x14ac:dyDescent="0.25">
      <c r="E800" s="27"/>
    </row>
    <row r="801" spans="5:5" ht="15.75" customHeight="1" x14ac:dyDescent="0.25">
      <c r="E801" s="27"/>
    </row>
    <row r="802" spans="5:5" ht="15.75" customHeight="1" x14ac:dyDescent="0.25">
      <c r="E802" s="27"/>
    </row>
    <row r="803" spans="5:5" ht="15.75" customHeight="1" x14ac:dyDescent="0.25">
      <c r="E803" s="27"/>
    </row>
    <row r="804" spans="5:5" ht="15.75" customHeight="1" x14ac:dyDescent="0.25">
      <c r="E804" s="27"/>
    </row>
    <row r="805" spans="5:5" ht="15.75" customHeight="1" x14ac:dyDescent="0.25">
      <c r="E805" s="27"/>
    </row>
    <row r="806" spans="5:5" ht="15.75" customHeight="1" x14ac:dyDescent="0.25">
      <c r="E806" s="27"/>
    </row>
    <row r="807" spans="5:5" ht="15.75" customHeight="1" x14ac:dyDescent="0.25">
      <c r="E807" s="27"/>
    </row>
    <row r="808" spans="5:5" ht="15.75" customHeight="1" x14ac:dyDescent="0.25">
      <c r="E808" s="27"/>
    </row>
    <row r="809" spans="5:5" ht="15.75" customHeight="1" x14ac:dyDescent="0.25">
      <c r="E809" s="27"/>
    </row>
    <row r="810" spans="5:5" ht="15.75" customHeight="1" x14ac:dyDescent="0.25">
      <c r="E810" s="27"/>
    </row>
    <row r="811" spans="5:5" ht="15.75" customHeight="1" x14ac:dyDescent="0.25">
      <c r="E811" s="27"/>
    </row>
    <row r="812" spans="5:5" ht="15.75" customHeight="1" x14ac:dyDescent="0.25">
      <c r="E812" s="27"/>
    </row>
    <row r="813" spans="5:5" ht="15.75" customHeight="1" x14ac:dyDescent="0.25">
      <c r="E813" s="27"/>
    </row>
    <row r="814" spans="5:5" ht="15.75" customHeight="1" x14ac:dyDescent="0.25">
      <c r="E814" s="27"/>
    </row>
    <row r="815" spans="5:5" ht="15.75" customHeight="1" x14ac:dyDescent="0.25">
      <c r="E815" s="27"/>
    </row>
    <row r="816" spans="5:5" ht="15.75" customHeight="1" x14ac:dyDescent="0.25">
      <c r="E816" s="27"/>
    </row>
    <row r="817" spans="5:5" ht="15.75" customHeight="1" x14ac:dyDescent="0.25">
      <c r="E817" s="27"/>
    </row>
    <row r="818" spans="5:5" ht="15.75" customHeight="1" x14ac:dyDescent="0.25">
      <c r="E818" s="27"/>
    </row>
    <row r="819" spans="5:5" ht="15.75" customHeight="1" x14ac:dyDescent="0.25">
      <c r="E819" s="27"/>
    </row>
    <row r="820" spans="5:5" ht="15.75" customHeight="1" x14ac:dyDescent="0.25">
      <c r="E820" s="27"/>
    </row>
    <row r="821" spans="5:5" ht="15.75" customHeight="1" x14ac:dyDescent="0.25">
      <c r="E821" s="27"/>
    </row>
    <row r="822" spans="5:5" ht="15.75" customHeight="1" x14ac:dyDescent="0.25">
      <c r="E822" s="27"/>
    </row>
    <row r="823" spans="5:5" ht="15.75" customHeight="1" x14ac:dyDescent="0.25">
      <c r="E823" s="27"/>
    </row>
    <row r="824" spans="5:5" ht="15.75" customHeight="1" x14ac:dyDescent="0.25">
      <c r="E824" s="27"/>
    </row>
    <row r="825" spans="5:5" ht="15.75" customHeight="1" x14ac:dyDescent="0.25">
      <c r="E825" s="27"/>
    </row>
    <row r="826" spans="5:5" ht="15.75" customHeight="1" x14ac:dyDescent="0.25">
      <c r="E826" s="27"/>
    </row>
    <row r="827" spans="5:5" ht="15.75" customHeight="1" x14ac:dyDescent="0.25">
      <c r="E827" s="27"/>
    </row>
    <row r="828" spans="5:5" ht="15.75" customHeight="1" x14ac:dyDescent="0.25">
      <c r="E828" s="27"/>
    </row>
    <row r="829" spans="5:5" ht="15.75" customHeight="1" x14ac:dyDescent="0.25">
      <c r="E829" s="27"/>
    </row>
    <row r="830" spans="5:5" ht="15.75" customHeight="1" x14ac:dyDescent="0.25">
      <c r="E830" s="27"/>
    </row>
    <row r="831" spans="5:5" ht="15.75" customHeight="1" x14ac:dyDescent="0.25">
      <c r="E831" s="27"/>
    </row>
    <row r="832" spans="5:5" ht="15.75" customHeight="1" x14ac:dyDescent="0.25">
      <c r="E832" s="27"/>
    </row>
    <row r="833" spans="5:5" ht="15.75" customHeight="1" x14ac:dyDescent="0.25">
      <c r="E833" s="27"/>
    </row>
    <row r="834" spans="5:5" ht="15.75" customHeight="1" x14ac:dyDescent="0.25">
      <c r="E834" s="27"/>
    </row>
    <row r="835" spans="5:5" ht="15.75" customHeight="1" x14ac:dyDescent="0.25">
      <c r="E835" s="27"/>
    </row>
    <row r="836" spans="5:5" ht="15.75" customHeight="1" x14ac:dyDescent="0.25">
      <c r="E836" s="27"/>
    </row>
    <row r="837" spans="5:5" ht="15.75" customHeight="1" x14ac:dyDescent="0.25">
      <c r="E837" s="27"/>
    </row>
    <row r="838" spans="5:5" ht="15.75" customHeight="1" x14ac:dyDescent="0.25">
      <c r="E838" s="27"/>
    </row>
    <row r="839" spans="5:5" ht="15.75" customHeight="1" x14ac:dyDescent="0.25">
      <c r="E839" s="27"/>
    </row>
    <row r="840" spans="5:5" ht="15.75" customHeight="1" x14ac:dyDescent="0.25">
      <c r="E840" s="27"/>
    </row>
    <row r="841" spans="5:5" ht="15.75" customHeight="1" x14ac:dyDescent="0.25">
      <c r="E841" s="27"/>
    </row>
    <row r="842" spans="5:5" ht="15.75" customHeight="1" x14ac:dyDescent="0.25">
      <c r="E842" s="27"/>
    </row>
    <row r="843" spans="5:5" ht="15.75" customHeight="1" x14ac:dyDescent="0.25">
      <c r="E843" s="27"/>
    </row>
    <row r="844" spans="5:5" ht="15.75" customHeight="1" x14ac:dyDescent="0.25">
      <c r="E844" s="27"/>
    </row>
    <row r="845" spans="5:5" ht="15.75" customHeight="1" x14ac:dyDescent="0.25">
      <c r="E845" s="27"/>
    </row>
    <row r="846" spans="5:5" ht="15.75" customHeight="1" x14ac:dyDescent="0.25">
      <c r="E846" s="27"/>
    </row>
    <row r="847" spans="5:5" ht="15.75" customHeight="1" x14ac:dyDescent="0.25">
      <c r="E847" s="27"/>
    </row>
    <row r="848" spans="5:5" ht="15.75" customHeight="1" x14ac:dyDescent="0.25">
      <c r="E848" s="27"/>
    </row>
    <row r="849" spans="5:5" ht="15.75" customHeight="1" x14ac:dyDescent="0.25">
      <c r="E849" s="27"/>
    </row>
    <row r="850" spans="5:5" ht="15.75" customHeight="1" x14ac:dyDescent="0.25">
      <c r="E850" s="27"/>
    </row>
    <row r="851" spans="5:5" ht="15.75" customHeight="1" x14ac:dyDescent="0.25">
      <c r="E851" s="27"/>
    </row>
    <row r="852" spans="5:5" ht="15.75" customHeight="1" x14ac:dyDescent="0.25">
      <c r="E852" s="27"/>
    </row>
    <row r="853" spans="5:5" ht="15.75" customHeight="1" x14ac:dyDescent="0.25">
      <c r="E853" s="27"/>
    </row>
    <row r="854" spans="5:5" ht="15.75" customHeight="1" x14ac:dyDescent="0.25">
      <c r="E854" s="27"/>
    </row>
    <row r="855" spans="5:5" ht="15.75" customHeight="1" x14ac:dyDescent="0.25">
      <c r="E855" s="27"/>
    </row>
    <row r="856" spans="5:5" ht="15.75" customHeight="1" x14ac:dyDescent="0.25">
      <c r="E856" s="27"/>
    </row>
    <row r="857" spans="5:5" ht="15.75" customHeight="1" x14ac:dyDescent="0.25">
      <c r="E857" s="27"/>
    </row>
    <row r="858" spans="5:5" ht="15.75" customHeight="1" x14ac:dyDescent="0.25">
      <c r="E858" s="27"/>
    </row>
    <row r="859" spans="5:5" ht="15.75" customHeight="1" x14ac:dyDescent="0.25">
      <c r="E859" s="27"/>
    </row>
    <row r="860" spans="5:5" ht="15.75" customHeight="1" x14ac:dyDescent="0.25">
      <c r="E860" s="27"/>
    </row>
    <row r="861" spans="5:5" ht="15.75" customHeight="1" x14ac:dyDescent="0.25">
      <c r="E861" s="27"/>
    </row>
    <row r="862" spans="5:5" ht="15.75" customHeight="1" x14ac:dyDescent="0.25">
      <c r="E862" s="27"/>
    </row>
    <row r="863" spans="5:5" ht="15.75" customHeight="1" x14ac:dyDescent="0.25">
      <c r="E863" s="27"/>
    </row>
    <row r="864" spans="5:5" ht="15.75" customHeight="1" x14ac:dyDescent="0.25">
      <c r="E864" s="27"/>
    </row>
    <row r="865" spans="5:5" ht="15.75" customHeight="1" x14ac:dyDescent="0.25">
      <c r="E865" s="27"/>
    </row>
    <row r="866" spans="5:5" ht="15.75" customHeight="1" x14ac:dyDescent="0.25">
      <c r="E866" s="27"/>
    </row>
    <row r="867" spans="5:5" ht="15.75" customHeight="1" x14ac:dyDescent="0.25">
      <c r="E867" s="27"/>
    </row>
    <row r="868" spans="5:5" ht="15.75" customHeight="1" x14ac:dyDescent="0.25">
      <c r="E868" s="27"/>
    </row>
    <row r="869" spans="5:5" ht="15.75" customHeight="1" x14ac:dyDescent="0.25">
      <c r="E869" s="27"/>
    </row>
    <row r="870" spans="5:5" ht="15.75" customHeight="1" x14ac:dyDescent="0.25">
      <c r="E870" s="27"/>
    </row>
    <row r="871" spans="5:5" ht="15.75" customHeight="1" x14ac:dyDescent="0.25">
      <c r="E871" s="27"/>
    </row>
    <row r="872" spans="5:5" ht="15.75" customHeight="1" x14ac:dyDescent="0.25">
      <c r="E872" s="27"/>
    </row>
    <row r="873" spans="5:5" ht="15.75" customHeight="1" x14ac:dyDescent="0.25">
      <c r="E873" s="27"/>
    </row>
    <row r="874" spans="5:5" ht="15.75" customHeight="1" x14ac:dyDescent="0.25">
      <c r="E874" s="27"/>
    </row>
    <row r="875" spans="5:5" ht="15.75" customHeight="1" x14ac:dyDescent="0.25">
      <c r="E875" s="27"/>
    </row>
    <row r="876" spans="5:5" ht="15.75" customHeight="1" x14ac:dyDescent="0.25">
      <c r="E876" s="27"/>
    </row>
    <row r="877" spans="5:5" ht="15.75" customHeight="1" x14ac:dyDescent="0.25">
      <c r="E877" s="27"/>
    </row>
    <row r="878" spans="5:5" ht="15.75" customHeight="1" x14ac:dyDescent="0.25">
      <c r="E878" s="27"/>
    </row>
    <row r="879" spans="5:5" ht="15.75" customHeight="1" x14ac:dyDescent="0.25">
      <c r="E879" s="27"/>
    </row>
    <row r="880" spans="5:5" ht="15.75" customHeight="1" x14ac:dyDescent="0.25">
      <c r="E880" s="27"/>
    </row>
    <row r="881" spans="5:5" ht="15.75" customHeight="1" x14ac:dyDescent="0.25">
      <c r="E881" s="27"/>
    </row>
    <row r="882" spans="5:5" ht="15.75" customHeight="1" x14ac:dyDescent="0.25">
      <c r="E882" s="27"/>
    </row>
    <row r="883" spans="5:5" ht="15.75" customHeight="1" x14ac:dyDescent="0.25">
      <c r="E883" s="27"/>
    </row>
    <row r="884" spans="5:5" ht="15.75" customHeight="1" x14ac:dyDescent="0.25">
      <c r="E884" s="27"/>
    </row>
    <row r="885" spans="5:5" ht="15.75" customHeight="1" x14ac:dyDescent="0.25">
      <c r="E885" s="27"/>
    </row>
    <row r="886" spans="5:5" ht="15.75" customHeight="1" x14ac:dyDescent="0.25">
      <c r="E886" s="27"/>
    </row>
    <row r="887" spans="5:5" ht="15.75" customHeight="1" x14ac:dyDescent="0.25">
      <c r="E887" s="27"/>
    </row>
    <row r="888" spans="5:5" ht="15.75" customHeight="1" x14ac:dyDescent="0.25">
      <c r="E888" s="27"/>
    </row>
    <row r="889" spans="5:5" ht="15.75" customHeight="1" x14ac:dyDescent="0.25">
      <c r="E889" s="27"/>
    </row>
    <row r="890" spans="5:5" ht="15.75" customHeight="1" x14ac:dyDescent="0.25">
      <c r="E890" s="27"/>
    </row>
    <row r="891" spans="5:5" ht="15.75" customHeight="1" x14ac:dyDescent="0.25">
      <c r="E891" s="27"/>
    </row>
    <row r="892" spans="5:5" ht="15.75" customHeight="1" x14ac:dyDescent="0.25">
      <c r="E892" s="27"/>
    </row>
    <row r="893" spans="5:5" ht="15.75" customHeight="1" x14ac:dyDescent="0.25">
      <c r="E893" s="27"/>
    </row>
    <row r="894" spans="5:5" ht="15.75" customHeight="1" x14ac:dyDescent="0.25">
      <c r="E894" s="27"/>
    </row>
    <row r="895" spans="5:5" ht="15.75" customHeight="1" x14ac:dyDescent="0.25">
      <c r="E895" s="27"/>
    </row>
    <row r="896" spans="5:5" ht="15.75" customHeight="1" x14ac:dyDescent="0.25">
      <c r="E896" s="27"/>
    </row>
    <row r="897" spans="5:5" ht="15.75" customHeight="1" x14ac:dyDescent="0.25">
      <c r="E897" s="27"/>
    </row>
    <row r="898" spans="5:5" ht="15.75" customHeight="1" x14ac:dyDescent="0.25">
      <c r="E898" s="27"/>
    </row>
    <row r="899" spans="5:5" ht="15.75" customHeight="1" x14ac:dyDescent="0.25">
      <c r="E899" s="27"/>
    </row>
    <row r="900" spans="5:5" ht="15.75" customHeight="1" x14ac:dyDescent="0.25">
      <c r="E900" s="27"/>
    </row>
    <row r="901" spans="5:5" ht="15.75" customHeight="1" x14ac:dyDescent="0.25">
      <c r="E901" s="27"/>
    </row>
    <row r="902" spans="5:5" ht="15.75" customHeight="1" x14ac:dyDescent="0.25">
      <c r="E902" s="27"/>
    </row>
    <row r="903" spans="5:5" ht="15.75" customHeight="1" x14ac:dyDescent="0.25">
      <c r="E903" s="27"/>
    </row>
    <row r="904" spans="5:5" ht="15.75" customHeight="1" x14ac:dyDescent="0.25">
      <c r="E904" s="27"/>
    </row>
    <row r="905" spans="5:5" ht="15.75" customHeight="1" x14ac:dyDescent="0.25">
      <c r="E905" s="27"/>
    </row>
    <row r="906" spans="5:5" ht="15.75" customHeight="1" x14ac:dyDescent="0.25">
      <c r="E906" s="27"/>
    </row>
    <row r="907" spans="5:5" ht="15.75" customHeight="1" x14ac:dyDescent="0.25">
      <c r="E907" s="27"/>
    </row>
    <row r="908" spans="5:5" ht="15.75" customHeight="1" x14ac:dyDescent="0.25">
      <c r="E908" s="27"/>
    </row>
    <row r="909" spans="5:5" ht="15.75" customHeight="1" x14ac:dyDescent="0.25">
      <c r="E909" s="27"/>
    </row>
    <row r="910" spans="5:5" ht="15.75" customHeight="1" x14ac:dyDescent="0.25">
      <c r="E910" s="27"/>
    </row>
    <row r="911" spans="5:5" ht="15.75" customHeight="1" x14ac:dyDescent="0.25">
      <c r="E911" s="27"/>
    </row>
    <row r="912" spans="5:5" ht="15.75" customHeight="1" x14ac:dyDescent="0.25">
      <c r="E912" s="27"/>
    </row>
    <row r="913" spans="5:5" ht="15.75" customHeight="1" x14ac:dyDescent="0.25">
      <c r="E913" s="27"/>
    </row>
    <row r="914" spans="5:5" ht="15.75" customHeight="1" x14ac:dyDescent="0.25">
      <c r="E914" s="27"/>
    </row>
    <row r="915" spans="5:5" ht="15.75" customHeight="1" x14ac:dyDescent="0.25">
      <c r="E915" s="27"/>
    </row>
    <row r="916" spans="5:5" ht="15.75" customHeight="1" x14ac:dyDescent="0.25">
      <c r="E916" s="27"/>
    </row>
    <row r="917" spans="5:5" ht="15.75" customHeight="1" x14ac:dyDescent="0.25">
      <c r="E917" s="27"/>
    </row>
    <row r="918" spans="5:5" ht="15.75" customHeight="1" x14ac:dyDescent="0.25">
      <c r="E918" s="27"/>
    </row>
    <row r="919" spans="5:5" ht="15.75" customHeight="1" x14ac:dyDescent="0.25">
      <c r="E919" s="27"/>
    </row>
    <row r="920" spans="5:5" ht="15.75" customHeight="1" x14ac:dyDescent="0.25">
      <c r="E920" s="27"/>
    </row>
    <row r="921" spans="5:5" ht="15.75" customHeight="1" x14ac:dyDescent="0.25">
      <c r="E921" s="27"/>
    </row>
    <row r="922" spans="5:5" ht="15.75" customHeight="1" x14ac:dyDescent="0.25">
      <c r="E922" s="27"/>
    </row>
    <row r="923" spans="5:5" ht="15.75" customHeight="1" x14ac:dyDescent="0.25">
      <c r="E923" s="27"/>
    </row>
    <row r="924" spans="5:5" ht="15.75" customHeight="1" x14ac:dyDescent="0.25">
      <c r="E924" s="27"/>
    </row>
    <row r="925" spans="5:5" ht="15.75" customHeight="1" x14ac:dyDescent="0.25">
      <c r="E925" s="27"/>
    </row>
    <row r="926" spans="5:5" ht="15.75" customHeight="1" x14ac:dyDescent="0.25">
      <c r="E926" s="27"/>
    </row>
    <row r="927" spans="5:5" ht="15.75" customHeight="1" x14ac:dyDescent="0.25">
      <c r="E927" s="27"/>
    </row>
    <row r="928" spans="5:5" ht="15.75" customHeight="1" x14ac:dyDescent="0.25">
      <c r="E928" s="27"/>
    </row>
    <row r="929" spans="5:5" ht="15.75" customHeight="1" x14ac:dyDescent="0.25">
      <c r="E929" s="27"/>
    </row>
    <row r="930" spans="5:5" ht="15.75" customHeight="1" x14ac:dyDescent="0.25">
      <c r="E930" s="27"/>
    </row>
    <row r="931" spans="5:5" ht="15.75" customHeight="1" x14ac:dyDescent="0.25">
      <c r="E931" s="27"/>
    </row>
    <row r="932" spans="5:5" ht="15.75" customHeight="1" x14ac:dyDescent="0.25">
      <c r="E932" s="27"/>
    </row>
    <row r="933" spans="5:5" ht="15.75" customHeight="1" x14ac:dyDescent="0.25">
      <c r="E933" s="27"/>
    </row>
    <row r="934" spans="5:5" ht="15.75" customHeight="1" x14ac:dyDescent="0.25">
      <c r="E934" s="27"/>
    </row>
    <row r="935" spans="5:5" ht="15.75" customHeight="1" x14ac:dyDescent="0.25">
      <c r="E935" s="27"/>
    </row>
    <row r="936" spans="5:5" ht="15.75" customHeight="1" x14ac:dyDescent="0.25">
      <c r="E936" s="27"/>
    </row>
    <row r="937" spans="5:5" ht="15.75" customHeight="1" x14ac:dyDescent="0.25">
      <c r="E937" s="27"/>
    </row>
    <row r="938" spans="5:5" ht="15.75" customHeight="1" x14ac:dyDescent="0.25">
      <c r="E938" s="27"/>
    </row>
    <row r="939" spans="5:5" ht="15.75" customHeight="1" x14ac:dyDescent="0.25">
      <c r="E939" s="27"/>
    </row>
    <row r="940" spans="5:5" ht="15.75" customHeight="1" x14ac:dyDescent="0.25">
      <c r="E940" s="27"/>
    </row>
    <row r="941" spans="5:5" ht="15.75" customHeight="1" x14ac:dyDescent="0.25">
      <c r="E941" s="27"/>
    </row>
    <row r="942" spans="5:5" ht="15.75" customHeight="1" x14ac:dyDescent="0.25">
      <c r="E942" s="27"/>
    </row>
    <row r="943" spans="5:5" ht="15.75" customHeight="1" x14ac:dyDescent="0.25">
      <c r="E943" s="27"/>
    </row>
    <row r="944" spans="5:5" ht="15.75" customHeight="1" x14ac:dyDescent="0.25">
      <c r="E944" s="27"/>
    </row>
    <row r="945" spans="5:5" ht="15.75" customHeight="1" x14ac:dyDescent="0.25">
      <c r="E945" s="27"/>
    </row>
    <row r="946" spans="5:5" ht="15.75" customHeight="1" x14ac:dyDescent="0.25">
      <c r="E946" s="27"/>
    </row>
    <row r="947" spans="5:5" ht="15.75" customHeight="1" x14ac:dyDescent="0.25">
      <c r="E947" s="27"/>
    </row>
    <row r="948" spans="5:5" ht="15.75" customHeight="1" x14ac:dyDescent="0.25">
      <c r="E948" s="27"/>
    </row>
    <row r="949" spans="5:5" ht="15.75" customHeight="1" x14ac:dyDescent="0.25">
      <c r="E949" s="27"/>
    </row>
    <row r="950" spans="5:5" ht="15.75" customHeight="1" x14ac:dyDescent="0.25">
      <c r="E950" s="27"/>
    </row>
    <row r="951" spans="5:5" ht="15.75" customHeight="1" x14ac:dyDescent="0.25">
      <c r="E951" s="27"/>
    </row>
    <row r="952" spans="5:5" ht="15.75" customHeight="1" x14ac:dyDescent="0.25">
      <c r="E952" s="27"/>
    </row>
    <row r="953" spans="5:5" ht="15.75" customHeight="1" x14ac:dyDescent="0.25">
      <c r="E953" s="27"/>
    </row>
    <row r="954" spans="5:5" ht="15.75" customHeight="1" x14ac:dyDescent="0.25">
      <c r="E954" s="27"/>
    </row>
    <row r="955" spans="5:5" ht="15.75" customHeight="1" x14ac:dyDescent="0.25">
      <c r="E955" s="27"/>
    </row>
    <row r="956" spans="5:5" ht="15.75" customHeight="1" x14ac:dyDescent="0.25">
      <c r="E956" s="27"/>
    </row>
    <row r="957" spans="5:5" ht="15.75" customHeight="1" x14ac:dyDescent="0.25">
      <c r="E957" s="27"/>
    </row>
    <row r="958" spans="5:5" ht="15.75" customHeight="1" x14ac:dyDescent="0.25">
      <c r="E958" s="27"/>
    </row>
    <row r="959" spans="5:5" ht="15.75" customHeight="1" x14ac:dyDescent="0.25">
      <c r="E959" s="27"/>
    </row>
    <row r="960" spans="5:5" ht="15.75" customHeight="1" x14ac:dyDescent="0.25">
      <c r="E960" s="27"/>
    </row>
    <row r="961" spans="5:5" ht="15.75" customHeight="1" x14ac:dyDescent="0.25">
      <c r="E961" s="27"/>
    </row>
    <row r="962" spans="5:5" ht="15.75" customHeight="1" x14ac:dyDescent="0.25">
      <c r="E962" s="27"/>
    </row>
    <row r="963" spans="5:5" ht="15.75" customHeight="1" x14ac:dyDescent="0.25">
      <c r="E963" s="27"/>
    </row>
    <row r="964" spans="5:5" ht="15.75" customHeight="1" x14ac:dyDescent="0.25">
      <c r="E964" s="27"/>
    </row>
    <row r="965" spans="5:5" ht="15.75" customHeight="1" x14ac:dyDescent="0.25">
      <c r="E965" s="27"/>
    </row>
    <row r="966" spans="5:5" ht="15.75" customHeight="1" x14ac:dyDescent="0.25">
      <c r="E966" s="27"/>
    </row>
    <row r="967" spans="5:5" ht="15.75" customHeight="1" x14ac:dyDescent="0.25">
      <c r="E967" s="27"/>
    </row>
    <row r="968" spans="5:5" ht="15.75" customHeight="1" x14ac:dyDescent="0.25">
      <c r="E968" s="27"/>
    </row>
    <row r="969" spans="5:5" ht="15.75" customHeight="1" x14ac:dyDescent="0.25">
      <c r="E969" s="27"/>
    </row>
    <row r="970" spans="5:5" ht="15.75" customHeight="1" x14ac:dyDescent="0.25">
      <c r="E970" s="27"/>
    </row>
    <row r="971" spans="5:5" ht="15.75" customHeight="1" x14ac:dyDescent="0.25">
      <c r="E971" s="27"/>
    </row>
    <row r="972" spans="5:5" ht="15.75" customHeight="1" x14ac:dyDescent="0.25">
      <c r="E972" s="27"/>
    </row>
    <row r="973" spans="5:5" ht="15.75" customHeight="1" x14ac:dyDescent="0.25">
      <c r="E973" s="27"/>
    </row>
    <row r="974" spans="5:5" ht="15.75" customHeight="1" x14ac:dyDescent="0.25">
      <c r="E974" s="27"/>
    </row>
    <row r="975" spans="5:5" ht="15.75" customHeight="1" x14ac:dyDescent="0.25">
      <c r="E975" s="27"/>
    </row>
    <row r="976" spans="5:5" ht="15.75" customHeight="1" x14ac:dyDescent="0.25">
      <c r="E976" s="27"/>
    </row>
    <row r="977" spans="5:5" ht="15.75" customHeight="1" x14ac:dyDescent="0.25">
      <c r="E977" s="27"/>
    </row>
    <row r="978" spans="5:5" ht="15.75" customHeight="1" x14ac:dyDescent="0.25">
      <c r="E978" s="27"/>
    </row>
    <row r="979" spans="5:5" ht="15.75" customHeight="1" x14ac:dyDescent="0.25">
      <c r="E979" s="27"/>
    </row>
    <row r="980" spans="5:5" ht="15.75" customHeight="1" x14ac:dyDescent="0.25">
      <c r="E980" s="27"/>
    </row>
    <row r="981" spans="5:5" ht="15.75" customHeight="1" x14ac:dyDescent="0.25">
      <c r="E981" s="27"/>
    </row>
    <row r="982" spans="5:5" ht="15.75" customHeight="1" x14ac:dyDescent="0.25">
      <c r="E982" s="27"/>
    </row>
    <row r="983" spans="5:5" ht="15.75" customHeight="1" x14ac:dyDescent="0.25">
      <c r="E983" s="27"/>
    </row>
    <row r="984" spans="5:5" ht="15.75" customHeight="1" x14ac:dyDescent="0.25">
      <c r="E984" s="27"/>
    </row>
    <row r="985" spans="5:5" ht="15.75" customHeight="1" x14ac:dyDescent="0.25">
      <c r="E985" s="27"/>
    </row>
    <row r="986" spans="5:5" ht="15.75" customHeight="1" x14ac:dyDescent="0.25">
      <c r="E986" s="27"/>
    </row>
    <row r="987" spans="5:5" ht="15.75" customHeight="1" x14ac:dyDescent="0.25">
      <c r="E987" s="27"/>
    </row>
    <row r="988" spans="5:5" ht="15.75" customHeight="1" x14ac:dyDescent="0.25">
      <c r="E988" s="27"/>
    </row>
    <row r="989" spans="5:5" ht="15.75" customHeight="1" x14ac:dyDescent="0.25">
      <c r="E989" s="27"/>
    </row>
    <row r="990" spans="5:5" ht="15.75" customHeight="1" x14ac:dyDescent="0.25">
      <c r="E990" s="27"/>
    </row>
    <row r="991" spans="5:5" ht="15.75" customHeight="1" x14ac:dyDescent="0.25">
      <c r="E991" s="27"/>
    </row>
    <row r="992" spans="5:5" ht="15.75" customHeight="1" x14ac:dyDescent="0.25">
      <c r="E992" s="27"/>
    </row>
    <row r="993" spans="5:5" ht="15.75" customHeight="1" x14ac:dyDescent="0.25">
      <c r="E993" s="27"/>
    </row>
    <row r="994" spans="5:5" ht="15.75" customHeight="1" x14ac:dyDescent="0.25">
      <c r="E994" s="27"/>
    </row>
  </sheetData>
  <sheetProtection selectLockedCells="1"/>
  <conditionalFormatting sqref="X10:X17">
    <cfRule type="cellIs" dxfId="863" priority="44" operator="equal">
      <formula>4</formula>
    </cfRule>
  </conditionalFormatting>
  <conditionalFormatting sqref="X10:X17">
    <cfRule type="cellIs" dxfId="862" priority="45" operator="equal">
      <formula>3</formula>
    </cfRule>
  </conditionalFormatting>
  <conditionalFormatting sqref="X10:X17">
    <cfRule type="cellIs" dxfId="861" priority="46" operator="equal">
      <formula>2</formula>
    </cfRule>
  </conditionalFormatting>
  <conditionalFormatting sqref="X10:X17">
    <cfRule type="cellIs" dxfId="860" priority="47" operator="lessThanOrEqual">
      <formula>1</formula>
    </cfRule>
  </conditionalFormatting>
  <conditionalFormatting sqref="A2:A41 A48:A1048576">
    <cfRule type="cellIs" dxfId="859" priority="11" operator="equal">
      <formula>0</formula>
    </cfRule>
    <cfRule type="cellIs" dxfId="858" priority="12" operator="equal">
      <formula>1</formula>
    </cfRule>
    <cfRule type="cellIs" dxfId="857" priority="13" operator="equal">
      <formula>2</formula>
    </cfRule>
    <cfRule type="cellIs" dxfId="856" priority="14" operator="equal">
      <formula>3</formula>
    </cfRule>
    <cfRule type="cellIs" dxfId="855" priority="15" operator="equal">
      <formula>4</formula>
    </cfRule>
  </conditionalFormatting>
  <conditionalFormatting sqref="F1:W1048576">
    <cfRule type="cellIs" dxfId="854" priority="6" operator="equal">
      <formula>0</formula>
    </cfRule>
    <cfRule type="cellIs" dxfId="853" priority="7" operator="equal">
      <formula>1</formula>
    </cfRule>
    <cfRule type="cellIs" dxfId="852" priority="8" operator="equal">
      <formula>2</formula>
    </cfRule>
    <cfRule type="cellIs" dxfId="851" priority="9" operator="equal">
      <formula>3</formula>
    </cfRule>
    <cfRule type="cellIs" dxfId="850" priority="10" operator="equal">
      <formula>4</formula>
    </cfRule>
  </conditionalFormatting>
  <conditionalFormatting sqref="A43:A47">
    <cfRule type="cellIs" dxfId="849" priority="1" operator="equal">
      <formula>0</formula>
    </cfRule>
    <cfRule type="cellIs" dxfId="848" priority="2" operator="equal">
      <formula>1</formula>
    </cfRule>
    <cfRule type="cellIs" dxfId="847" priority="3" operator="equal">
      <formula>2</formula>
    </cfRule>
    <cfRule type="cellIs" dxfId="846" priority="4" operator="equal">
      <formula>3</formula>
    </cfRule>
    <cfRule type="cellIs" dxfId="84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B3:B7 B10:B17 B20:B25 B28:B35 B38:B39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U1000"/>
  <sheetViews>
    <sheetView zoomScale="90" zoomScaleNormal="90" workbookViewId="0">
      <pane ySplit="1" topLeftCell="A41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20" t="s">
        <v>633</v>
      </c>
      <c r="B1" s="20" t="s">
        <v>634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7.75" customHeight="1" x14ac:dyDescent="0.25">
      <c r="A2" s="12">
        <f>(INT(AVERAGE(A3:A4))) + IF(AND((INT(AVERAGE(A3:A4))) &lt; AVERAGE(A3:A4), (AVERAGE(A5:A6)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19.5" customHeight="1" x14ac:dyDescent="0.25">
      <c r="A3" s="12">
        <f>LOOKUP(B3,Avaliação!$D$2:$E$6)</f>
        <v>0</v>
      </c>
      <c r="B3" s="32" t="s">
        <v>33</v>
      </c>
      <c r="C3" s="28" t="s">
        <v>635</v>
      </c>
      <c r="D3" s="33"/>
      <c r="AA3" s="2"/>
    </row>
    <row r="4" spans="1:47" ht="20.100000000000001" customHeight="1" x14ac:dyDescent="0.25">
      <c r="A4" s="12">
        <f>LOOKUP(B4,Avaliação!$D$2:$E$6)</f>
        <v>0</v>
      </c>
      <c r="B4" s="32" t="s">
        <v>33</v>
      </c>
      <c r="C4" s="28" t="s">
        <v>636</v>
      </c>
      <c r="D4" s="33"/>
      <c r="AA4" s="2"/>
    </row>
    <row r="5" spans="1:47" ht="25.5" x14ac:dyDescent="0.25">
      <c r="A5" s="12">
        <f>LOOKUP(B5,Avaliação!$D$2:$E$6)</f>
        <v>0</v>
      </c>
      <c r="B5" s="32" t="s">
        <v>33</v>
      </c>
      <c r="C5" s="17" t="s">
        <v>637</v>
      </c>
      <c r="D5" s="33"/>
      <c r="AA5" s="2"/>
    </row>
    <row r="6" spans="1:47" ht="25.5" x14ac:dyDescent="0.25">
      <c r="A6" s="12">
        <f>LOOKUP(B6,Avaliação!$D$2:$E$6)</f>
        <v>0</v>
      </c>
      <c r="B6" s="32" t="s">
        <v>33</v>
      </c>
      <c r="C6" s="17" t="s">
        <v>638</v>
      </c>
      <c r="D6" s="33"/>
      <c r="AA6" s="2"/>
    </row>
    <row r="7" spans="1:47" x14ac:dyDescent="0.25">
      <c r="AA7" s="2"/>
    </row>
    <row r="8" spans="1:47" ht="27.75" customHeight="1" x14ac:dyDescent="0.25">
      <c r="A8" s="12">
        <f>(INT(AVERAGE(A9:A12))) + IF(AND((INT(AVERAGE(A9:A12))) &lt; AVERAGE(A9:A12), (AVERAGE(A13:A19) &gt; AVERAGE(A9:A12))), 1, 0)</f>
        <v>0</v>
      </c>
      <c r="B8" s="10" t="s">
        <v>29</v>
      </c>
      <c r="C8" s="11" t="s">
        <v>40</v>
      </c>
      <c r="D8" s="10" t="s">
        <v>31</v>
      </c>
      <c r="E8" s="10" t="s">
        <v>32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AA8" s="2"/>
    </row>
    <row r="9" spans="1:47" s="25" customFormat="1" ht="25.5" x14ac:dyDescent="0.25">
      <c r="A9" s="12">
        <f>LOOKUP(B9,Avaliação!$D$2:$E$6)</f>
        <v>0</v>
      </c>
      <c r="B9" s="32" t="s">
        <v>33</v>
      </c>
      <c r="C9" s="28" t="s">
        <v>639</v>
      </c>
      <c r="D9" s="34"/>
      <c r="E9" s="29" t="s">
        <v>640</v>
      </c>
      <c r="F9" s="12">
        <f>'A6'!A12</f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25.5" x14ac:dyDescent="0.25">
      <c r="A10" s="12">
        <f>LOOKUP(B10,Avaliação!$D$2:$E$6)</f>
        <v>0</v>
      </c>
      <c r="B10" s="32" t="s">
        <v>33</v>
      </c>
      <c r="C10" s="28" t="s">
        <v>641</v>
      </c>
      <c r="D10" s="33"/>
      <c r="AA10" s="2"/>
    </row>
    <row r="11" spans="1:47" ht="38.25" x14ac:dyDescent="0.25">
      <c r="A11" s="12">
        <f>LOOKUP(B11,Avaliação!$D$2:$E$6)</f>
        <v>0</v>
      </c>
      <c r="B11" s="32" t="s">
        <v>33</v>
      </c>
      <c r="C11" s="28" t="s">
        <v>642</v>
      </c>
      <c r="D11" s="34"/>
      <c r="E11" s="29" t="s">
        <v>643</v>
      </c>
      <c r="F11" s="12">
        <f>'S1'!A11</f>
        <v>0</v>
      </c>
      <c r="AA11" s="2"/>
    </row>
    <row r="12" spans="1:47" ht="25.5" x14ac:dyDescent="0.25">
      <c r="A12" s="12">
        <f>LOOKUP(B12,Avaliação!$D$2:$E$6)</f>
        <v>0</v>
      </c>
      <c r="B12" s="32" t="s">
        <v>33</v>
      </c>
      <c r="C12" s="28" t="s">
        <v>600</v>
      </c>
      <c r="D12" s="34"/>
      <c r="E12" s="29" t="s">
        <v>644</v>
      </c>
      <c r="F12" s="12">
        <f>'S1'!A10</f>
        <v>0</v>
      </c>
      <c r="G12" s="12">
        <f>'S4'!A8</f>
        <v>0</v>
      </c>
      <c r="AA12" s="2"/>
    </row>
    <row r="13" spans="1:47" ht="25.5" x14ac:dyDescent="0.25">
      <c r="A13" s="12">
        <f>LOOKUP(B13,Avaliação!$D$2:$E$6)</f>
        <v>0</v>
      </c>
      <c r="B13" s="32" t="s">
        <v>33</v>
      </c>
      <c r="C13" s="17" t="s">
        <v>645</v>
      </c>
      <c r="D13" s="33"/>
      <c r="AA13" s="2"/>
    </row>
    <row r="14" spans="1:47" ht="18.95" customHeight="1" x14ac:dyDescent="0.25">
      <c r="A14" s="12">
        <f>LOOKUP(B14,Avaliação!$D$2:$E$6)</f>
        <v>0</v>
      </c>
      <c r="B14" s="32" t="s">
        <v>33</v>
      </c>
      <c r="C14" s="17" t="s">
        <v>646</v>
      </c>
      <c r="D14" s="33"/>
      <c r="AA14" s="2"/>
    </row>
    <row r="15" spans="1:47" ht="18.95" customHeight="1" x14ac:dyDescent="0.25">
      <c r="A15" s="12">
        <f>LOOKUP(B15,Avaliação!$D$2:$E$6)</f>
        <v>0</v>
      </c>
      <c r="B15" s="32" t="s">
        <v>33</v>
      </c>
      <c r="C15" s="17" t="s">
        <v>214</v>
      </c>
      <c r="D15" s="34"/>
      <c r="E15" s="29" t="s">
        <v>640</v>
      </c>
      <c r="F15" s="12">
        <f>'A6'!A11</f>
        <v>0</v>
      </c>
      <c r="AA15" s="2"/>
    </row>
    <row r="16" spans="1:47" ht="25.5" x14ac:dyDescent="0.25">
      <c r="A16" s="12">
        <f>LOOKUP(B16,Avaliação!$D$2:$E$6)</f>
        <v>0</v>
      </c>
      <c r="B16" s="32" t="s">
        <v>33</v>
      </c>
      <c r="C16" s="17" t="s">
        <v>647</v>
      </c>
      <c r="D16" s="33"/>
      <c r="AA16" s="2"/>
    </row>
    <row r="17" spans="1:47" ht="25.5" x14ac:dyDescent="0.25">
      <c r="A17" s="12">
        <f>LOOKUP(B17,Avaliação!$D$2:$E$6)</f>
        <v>0</v>
      </c>
      <c r="B17" s="32" t="s">
        <v>33</v>
      </c>
      <c r="C17" s="17" t="s">
        <v>648</v>
      </c>
      <c r="D17" s="33"/>
      <c r="AA17" s="2"/>
    </row>
    <row r="18" spans="1:47" ht="25.5" x14ac:dyDescent="0.25">
      <c r="A18" s="12">
        <f>LOOKUP(B18,Avaliação!$D$2:$E$6)</f>
        <v>0</v>
      </c>
      <c r="B18" s="32" t="s">
        <v>33</v>
      </c>
      <c r="C18" s="17" t="s">
        <v>649</v>
      </c>
      <c r="D18" s="33"/>
      <c r="AA18" s="2"/>
    </row>
    <row r="19" spans="1:47" s="25" customFormat="1" ht="25.5" x14ac:dyDescent="0.25">
      <c r="A19" s="12">
        <f>LOOKUP(B19,Avaliação!$D$2:$E$6)</f>
        <v>0</v>
      </c>
      <c r="B19" s="32" t="s">
        <v>33</v>
      </c>
      <c r="C19" s="17" t="s">
        <v>650</v>
      </c>
      <c r="D19" s="33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x14ac:dyDescent="0.25">
      <c r="AA20" s="2"/>
    </row>
    <row r="21" spans="1:47" ht="27.75" customHeight="1" x14ac:dyDescent="0.25">
      <c r="A21" s="12">
        <f>(INT(AVERAGE(A22))) + IF(AND((INT(AVERAGE(A22))) &lt; AVERAGE(A22), (AVERAGE(A23:A25) &gt; AVERAGE(A22))), 1, 0)</f>
        <v>0</v>
      </c>
      <c r="B21" s="10" t="s">
        <v>29</v>
      </c>
      <c r="C21" s="11" t="s">
        <v>52</v>
      </c>
      <c r="D21" s="10" t="s">
        <v>31</v>
      </c>
      <c r="E21" s="10" t="s">
        <v>32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AA21" s="2"/>
    </row>
    <row r="22" spans="1:47" ht="38.25" x14ac:dyDescent="0.25">
      <c r="A22" s="12">
        <f>LOOKUP(B22,Avaliação!$D$2:$E$6)</f>
        <v>0</v>
      </c>
      <c r="B22" s="32" t="s">
        <v>33</v>
      </c>
      <c r="C22" s="28" t="s">
        <v>651</v>
      </c>
      <c r="D22" s="33"/>
      <c r="AA22" s="2"/>
    </row>
    <row r="23" spans="1:47" ht="25.5" x14ac:dyDescent="0.25">
      <c r="A23" s="12">
        <f>LOOKUP(B23,Avaliação!$D$2:$E$6)</f>
        <v>0</v>
      </c>
      <c r="B23" s="32" t="s">
        <v>33</v>
      </c>
      <c r="C23" s="17" t="s">
        <v>652</v>
      </c>
      <c r="D23" s="33"/>
      <c r="AA23" s="2"/>
    </row>
    <row r="24" spans="1:47" ht="19.5" customHeight="1" x14ac:dyDescent="0.25">
      <c r="A24" s="12">
        <f>LOOKUP(B24,Avaliação!$D$2:$E$6)</f>
        <v>0</v>
      </c>
      <c r="B24" s="32" t="s">
        <v>33</v>
      </c>
      <c r="C24" s="17" t="s">
        <v>653</v>
      </c>
      <c r="D24" s="33"/>
      <c r="AA24" s="2"/>
    </row>
    <row r="25" spans="1:47" ht="25.5" x14ac:dyDescent="0.25">
      <c r="A25" s="12">
        <f>LOOKUP(B25,Avaliação!$D$2:$E$6)</f>
        <v>0</v>
      </c>
      <c r="B25" s="32" t="s">
        <v>33</v>
      </c>
      <c r="C25" s="17" t="s">
        <v>654</v>
      </c>
      <c r="D25" s="33"/>
      <c r="AA25" s="2"/>
    </row>
    <row r="26" spans="1:47" x14ac:dyDescent="0.25">
      <c r="AA26" s="2"/>
    </row>
    <row r="27" spans="1:47" s="25" customFormat="1" ht="27.75" customHeight="1" x14ac:dyDescent="0.25">
      <c r="A27" s="12">
        <f>(INT(AVERAGE(A28:A30))) + IF(AND((INT(AVERAGE(A28:A30))) &lt; AVERAGE(A28:A30), (AVERAGE(A31:A36) &gt; AVERAGE(A28:A30))), 1, 0)</f>
        <v>0</v>
      </c>
      <c r="B27" s="10" t="s">
        <v>29</v>
      </c>
      <c r="C27" s="11" t="s">
        <v>60</v>
      </c>
      <c r="D27" s="10" t="s">
        <v>31</v>
      </c>
      <c r="E27" s="10" t="s">
        <v>32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21" customHeight="1" x14ac:dyDescent="0.25">
      <c r="A28" s="12">
        <f>LOOKUP(B28,Avaliação!$D$2:$E$6)</f>
        <v>0</v>
      </c>
      <c r="B28" s="32" t="s">
        <v>33</v>
      </c>
      <c r="C28" s="28" t="s">
        <v>655</v>
      </c>
      <c r="D28" s="33"/>
      <c r="AA28" s="2"/>
    </row>
    <row r="29" spans="1:47" ht="25.5" x14ac:dyDescent="0.25">
      <c r="A29" s="12">
        <f>LOOKUP(B29,Avaliação!$D$2:$E$6)</f>
        <v>0</v>
      </c>
      <c r="B29" s="32" t="s">
        <v>33</v>
      </c>
      <c r="C29" s="28" t="s">
        <v>656</v>
      </c>
      <c r="D29" s="33"/>
      <c r="AA29" s="2"/>
    </row>
    <row r="30" spans="1:47" ht="25.5" x14ac:dyDescent="0.25">
      <c r="A30" s="12">
        <f>LOOKUP(B30,Avaliação!$D$2:$E$6)</f>
        <v>0</v>
      </c>
      <c r="B30" s="32" t="s">
        <v>33</v>
      </c>
      <c r="C30" s="28" t="s">
        <v>657</v>
      </c>
      <c r="D30" s="33"/>
      <c r="AA30" s="2"/>
    </row>
    <row r="31" spans="1:47" ht="21.6" customHeight="1" x14ac:dyDescent="0.25">
      <c r="A31" s="12">
        <f>LOOKUP(B31,Avaliação!$D$2:$E$6)</f>
        <v>0</v>
      </c>
      <c r="B31" s="32" t="s">
        <v>33</v>
      </c>
      <c r="C31" s="17" t="s">
        <v>658</v>
      </c>
      <c r="D31" s="33"/>
      <c r="AA31" s="2"/>
    </row>
    <row r="32" spans="1:47" ht="25.5" x14ac:dyDescent="0.25">
      <c r="A32" s="12">
        <f>LOOKUP(B32,Avaliação!$D$2:$E$6)</f>
        <v>0</v>
      </c>
      <c r="B32" s="32" t="s">
        <v>33</v>
      </c>
      <c r="C32" s="17" t="s">
        <v>659</v>
      </c>
      <c r="D32" s="33"/>
      <c r="AA32" s="2"/>
    </row>
    <row r="33" spans="1:47" ht="25.5" x14ac:dyDescent="0.25">
      <c r="A33" s="12">
        <f>LOOKUP(B33,Avaliação!$D$2:$E$6)</f>
        <v>0</v>
      </c>
      <c r="B33" s="32" t="s">
        <v>33</v>
      </c>
      <c r="C33" s="17" t="s">
        <v>660</v>
      </c>
      <c r="D33" s="33"/>
      <c r="AA33" s="2"/>
    </row>
    <row r="34" spans="1:47" ht="25.5" x14ac:dyDescent="0.25">
      <c r="A34" s="12">
        <f>LOOKUP(B34,Avaliação!$D$2:$E$6)</f>
        <v>0</v>
      </c>
      <c r="B34" s="32" t="s">
        <v>33</v>
      </c>
      <c r="C34" s="17" t="s">
        <v>661</v>
      </c>
      <c r="D34" s="33"/>
      <c r="AA34" s="2"/>
    </row>
    <row r="35" spans="1:47" ht="25.5" x14ac:dyDescent="0.25">
      <c r="A35" s="12">
        <f>LOOKUP(B35,Avaliação!$D$2:$E$6)</f>
        <v>0</v>
      </c>
      <c r="B35" s="32" t="s">
        <v>33</v>
      </c>
      <c r="C35" s="17" t="s">
        <v>662</v>
      </c>
      <c r="D35" s="33"/>
      <c r="AA35" s="2"/>
    </row>
    <row r="36" spans="1:47" ht="25.5" x14ac:dyDescent="0.25">
      <c r="A36" s="12">
        <f>LOOKUP(B36,Avaliação!$D$2:$E$6)</f>
        <v>0</v>
      </c>
      <c r="B36" s="32" t="s">
        <v>33</v>
      </c>
      <c r="C36" s="17" t="s">
        <v>623</v>
      </c>
      <c r="D36" s="34"/>
      <c r="E36" s="76" t="s">
        <v>663</v>
      </c>
      <c r="F36" s="12">
        <f>'S1'!A34</f>
        <v>0</v>
      </c>
      <c r="G36" s="12">
        <f>'S3'!A30</f>
        <v>0</v>
      </c>
      <c r="H36" s="12">
        <f>'S4'!A31</f>
        <v>0</v>
      </c>
      <c r="AA36" s="2"/>
    </row>
    <row r="37" spans="1:47" s="25" customFormat="1" x14ac:dyDescent="0.25">
      <c r="A37" s="12"/>
      <c r="B37" s="16"/>
      <c r="C37" s="30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27.75" customHeight="1" x14ac:dyDescent="0.25">
      <c r="A38" s="12">
        <f>(INT(AVERAGE(A39:A40))) + IF(AND((INT(AVERAGE(A39:A40))) &lt; AVERAGE(A39:A40), (AVERAGE(A41:A43) &gt; AVERAGE(A39:A40))), 1, 0)</f>
        <v>0</v>
      </c>
      <c r="B38" s="10" t="s">
        <v>29</v>
      </c>
      <c r="C38" s="11" t="s">
        <v>71</v>
      </c>
      <c r="D38" s="10" t="s">
        <v>31</v>
      </c>
      <c r="E38" s="10" t="s">
        <v>32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AA38" s="2"/>
    </row>
    <row r="39" spans="1:47" ht="38.25" x14ac:dyDescent="0.25">
      <c r="A39" s="12">
        <f>LOOKUP(B39,Avaliação!$D$2:$E$6)</f>
        <v>0</v>
      </c>
      <c r="B39" s="32" t="s">
        <v>33</v>
      </c>
      <c r="C39" s="28" t="s">
        <v>664</v>
      </c>
      <c r="D39" s="33"/>
      <c r="AA39" s="2"/>
    </row>
    <row r="40" spans="1:47" ht="38.25" x14ac:dyDescent="0.25">
      <c r="A40" s="12">
        <f>LOOKUP(B40,Avaliação!$D$2:$E$6)</f>
        <v>0</v>
      </c>
      <c r="B40" s="32" t="s">
        <v>33</v>
      </c>
      <c r="C40" s="28" t="s">
        <v>665</v>
      </c>
      <c r="D40" s="33"/>
      <c r="AA40" s="2"/>
    </row>
    <row r="41" spans="1:47" ht="25.5" x14ac:dyDescent="0.25">
      <c r="A41" s="12">
        <f>LOOKUP(B41,Avaliação!$D$2:$E$6)</f>
        <v>0</v>
      </c>
      <c r="B41" s="32" t="s">
        <v>33</v>
      </c>
      <c r="C41" s="17" t="s">
        <v>666</v>
      </c>
      <c r="D41" s="33"/>
      <c r="AA41" s="2"/>
    </row>
    <row r="42" spans="1:47" ht="38.25" x14ac:dyDescent="0.25">
      <c r="A42" s="12">
        <f>LOOKUP(B42,Avaliação!$D$2:$E$6)</f>
        <v>0</v>
      </c>
      <c r="B42" s="32" t="s">
        <v>33</v>
      </c>
      <c r="C42" s="17" t="s">
        <v>667</v>
      </c>
      <c r="D42" s="33"/>
      <c r="AA42" s="2"/>
    </row>
    <row r="43" spans="1:47" ht="25.5" x14ac:dyDescent="0.25">
      <c r="A43" s="12">
        <f>LOOKUP(B43,Avaliação!$D$2:$E$6)</f>
        <v>0</v>
      </c>
      <c r="B43" s="32" t="s">
        <v>33</v>
      </c>
      <c r="C43" s="17" t="s">
        <v>668</v>
      </c>
      <c r="D43" s="33"/>
      <c r="AA43" s="2"/>
    </row>
    <row r="44" spans="1:47" x14ac:dyDescent="0.25">
      <c r="AA44" s="2"/>
    </row>
    <row r="45" spans="1:47" x14ac:dyDescent="0.25">
      <c r="AA45" s="2"/>
    </row>
    <row r="46" spans="1:47" ht="15" customHeight="1" x14ac:dyDescent="0.25">
      <c r="A46" s="56" t="s">
        <v>21</v>
      </c>
      <c r="B46" s="55"/>
    </row>
    <row r="47" spans="1:47" ht="15" customHeight="1" x14ac:dyDescent="0.25">
      <c r="A47" s="16">
        <v>0</v>
      </c>
      <c r="B47" s="59" t="s">
        <v>22</v>
      </c>
    </row>
    <row r="48" spans="1:47" ht="15" customHeight="1" x14ac:dyDescent="0.25">
      <c r="A48" s="16">
        <v>1</v>
      </c>
      <c r="B48" s="59" t="s">
        <v>23</v>
      </c>
    </row>
    <row r="49" spans="1:2" ht="15.75" customHeight="1" x14ac:dyDescent="0.25">
      <c r="A49" s="16">
        <v>2</v>
      </c>
      <c r="B49" s="59" t="s">
        <v>24</v>
      </c>
    </row>
    <row r="50" spans="1:2" ht="15.75" customHeight="1" x14ac:dyDescent="0.25">
      <c r="A50" s="16">
        <v>3</v>
      </c>
      <c r="B50" s="59" t="s">
        <v>25</v>
      </c>
    </row>
    <row r="51" spans="1:2" ht="15.75" customHeight="1" x14ac:dyDescent="0.25">
      <c r="A51" s="16">
        <v>4</v>
      </c>
      <c r="B51" s="59" t="s">
        <v>26</v>
      </c>
    </row>
    <row r="52" spans="1:2" ht="15.75" customHeight="1" x14ac:dyDescent="0.25"/>
    <row r="53" spans="1:2" x14ac:dyDescent="0.25">
      <c r="A53" s="70" t="s">
        <v>74</v>
      </c>
      <c r="B53" s="16" t="s">
        <v>75</v>
      </c>
    </row>
    <row r="54" spans="1:2" ht="15.75" customHeight="1" x14ac:dyDescent="0.25"/>
    <row r="55" spans="1:2" ht="15.75" customHeight="1" x14ac:dyDescent="0.25"/>
    <row r="56" spans="1:2" ht="15.75" customHeight="1" x14ac:dyDescent="0.25"/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selectLockedCells="1"/>
  <conditionalFormatting sqref="A2:A45 A52 A54:A1048576">
    <cfRule type="cellIs" dxfId="459" priority="21" operator="equal">
      <formula>0</formula>
    </cfRule>
    <cfRule type="cellIs" dxfId="458" priority="22" operator="equal">
      <formula>1</formula>
    </cfRule>
    <cfRule type="cellIs" dxfId="457" priority="23" operator="equal">
      <formula>2</formula>
    </cfRule>
    <cfRule type="cellIs" dxfId="456" priority="24" operator="equal">
      <formula>3</formula>
    </cfRule>
    <cfRule type="cellIs" dxfId="455" priority="25" operator="equal">
      <formula>4</formula>
    </cfRule>
  </conditionalFormatting>
  <conditionalFormatting sqref="F1:W1 F3:W7 F9:W20 F22:W26 F28:W37 F39:W1048576">
    <cfRule type="cellIs" dxfId="454" priority="16" operator="equal">
      <formula>0</formula>
    </cfRule>
    <cfRule type="cellIs" dxfId="453" priority="17" operator="equal">
      <formula>1</formula>
    </cfRule>
    <cfRule type="cellIs" dxfId="452" priority="18" operator="equal">
      <formula>2</formula>
    </cfRule>
    <cfRule type="cellIs" dxfId="451" priority="19" operator="equal">
      <formula>3</formula>
    </cfRule>
    <cfRule type="cellIs" dxfId="450" priority="20" operator="equal">
      <formula>4</formula>
    </cfRule>
  </conditionalFormatting>
  <conditionalFormatting sqref="F38:W38 F27:W27 F21:W21 F8:W8 F2:W2">
    <cfRule type="cellIs" dxfId="449" priority="11" operator="equal">
      <formula>0</formula>
    </cfRule>
    <cfRule type="cellIs" dxfId="448" priority="12" operator="equal">
      <formula>1</formula>
    </cfRule>
    <cfRule type="cellIs" dxfId="447" priority="13" operator="equal">
      <formula>2</formula>
    </cfRule>
    <cfRule type="cellIs" dxfId="446" priority="14" operator="equal">
      <formula>3</formula>
    </cfRule>
    <cfRule type="cellIs" dxfId="445" priority="15" operator="equal">
      <formula>4</formula>
    </cfRule>
  </conditionalFormatting>
  <conditionalFormatting sqref="A47:A51">
    <cfRule type="cellIs" dxfId="444" priority="6" operator="equal">
      <formula>0</formula>
    </cfRule>
    <cfRule type="cellIs" dxfId="443" priority="7" operator="equal">
      <formula>1</formula>
    </cfRule>
    <cfRule type="cellIs" dxfId="442" priority="8" operator="equal">
      <formula>2</formula>
    </cfRule>
    <cfRule type="cellIs" dxfId="441" priority="9" operator="equal">
      <formula>3</formula>
    </cfRule>
    <cfRule type="cellIs" dxfId="440" priority="10" operator="equal">
      <formula>4</formula>
    </cfRule>
  </conditionalFormatting>
  <conditionalFormatting sqref="A53">
    <cfRule type="cellIs" dxfId="439" priority="1" operator="equal">
      <formula>0</formula>
    </cfRule>
    <cfRule type="cellIs" dxfId="438" priority="2" operator="equal">
      <formula>1</formula>
    </cfRule>
    <cfRule type="cellIs" dxfId="437" priority="3" operator="equal">
      <formula>2</formula>
    </cfRule>
    <cfRule type="cellIs" dxfId="436" priority="4" operator="equal">
      <formula>3</formula>
    </cfRule>
    <cfRule type="cellIs" dxfId="43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B3:B6 B9:B19 B22:B25 B28:B36 B39:B43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U991"/>
  <sheetViews>
    <sheetView zoomScale="90" zoomScaleNormal="90" workbookViewId="0">
      <pane ySplit="1" topLeftCell="A2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20" t="s">
        <v>669</v>
      </c>
      <c r="B1" s="20" t="s">
        <v>670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7.75" customHeight="1" x14ac:dyDescent="0.25">
      <c r="A2" s="12">
        <f>(INT(AVERAGE(A3:A4))) + IF(AND((INT(AVERAGE(A3:A4))) &lt; AVERAGE(A3:A4), (AVERAGE(A3:A4)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18.95" customHeight="1" x14ac:dyDescent="0.25">
      <c r="A3" s="12">
        <f>LOOKUP(B3,Avaliação!$D$2:$E$6)</f>
        <v>0</v>
      </c>
      <c r="B3" s="32" t="s">
        <v>33</v>
      </c>
      <c r="C3" s="28" t="s">
        <v>671</v>
      </c>
      <c r="D3" s="33"/>
      <c r="AA3" s="2"/>
    </row>
    <row r="4" spans="1:47" ht="25.5" x14ac:dyDescent="0.25">
      <c r="A4" s="12">
        <f>LOOKUP(B4,Avaliação!$D$2:$E$6)</f>
        <v>0</v>
      </c>
      <c r="B4" s="32" t="s">
        <v>33</v>
      </c>
      <c r="C4" s="28" t="s">
        <v>672</v>
      </c>
      <c r="D4" s="33"/>
      <c r="AA4" s="2"/>
    </row>
    <row r="5" spans="1:47" ht="15" customHeight="1" x14ac:dyDescent="0.25">
      <c r="AA5" s="2"/>
    </row>
    <row r="6" spans="1:47" ht="27.75" customHeight="1" x14ac:dyDescent="0.25">
      <c r="A6" s="12">
        <f>(INT(AVERAGE(A7:A8))) + IF(AND((INT(AVERAGE(A7:A8))) &lt; AVERAGE(A7:A8), (AVERAGE(A9:A12) &gt; AVERAGE(A7:A8))), 1, 0)</f>
        <v>0</v>
      </c>
      <c r="B6" s="10" t="s">
        <v>29</v>
      </c>
      <c r="C6" s="11" t="s">
        <v>40</v>
      </c>
      <c r="D6" s="10" t="s">
        <v>31</v>
      </c>
      <c r="E6" s="10" t="s">
        <v>32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A6" s="2"/>
    </row>
    <row r="7" spans="1:47" ht="25.5" x14ac:dyDescent="0.25">
      <c r="A7" s="12">
        <f>LOOKUP(B7,Avaliação!$D$2:$E$6)</f>
        <v>0</v>
      </c>
      <c r="B7" s="32" t="s">
        <v>33</v>
      </c>
      <c r="C7" s="28" t="s">
        <v>673</v>
      </c>
      <c r="D7" s="33"/>
      <c r="AA7" s="2"/>
    </row>
    <row r="8" spans="1:47" ht="25.5" x14ac:dyDescent="0.25">
      <c r="A8" s="12">
        <f>LOOKUP(B8,Avaliação!$D$2:$E$6)</f>
        <v>0</v>
      </c>
      <c r="B8" s="32" t="s">
        <v>33</v>
      </c>
      <c r="C8" s="28" t="s">
        <v>674</v>
      </c>
      <c r="D8" s="34"/>
      <c r="E8" s="29" t="s">
        <v>675</v>
      </c>
      <c r="F8" s="12">
        <f>'S1'!A14</f>
        <v>0</v>
      </c>
      <c r="AA8" s="2"/>
    </row>
    <row r="9" spans="1:47" s="25" customFormat="1" ht="25.5" x14ac:dyDescent="0.25">
      <c r="A9" s="12">
        <f>LOOKUP(B9,Avaliação!$D$2:$E$6)</f>
        <v>0</v>
      </c>
      <c r="B9" s="32" t="s">
        <v>33</v>
      </c>
      <c r="C9" s="17" t="s">
        <v>676</v>
      </c>
      <c r="D9" s="33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x14ac:dyDescent="0.25">
      <c r="A10" s="12">
        <f>LOOKUP(B10,Avaliação!$D$2:$E$6)</f>
        <v>0</v>
      </c>
      <c r="B10" s="32" t="s">
        <v>33</v>
      </c>
      <c r="C10" s="17" t="s">
        <v>677</v>
      </c>
      <c r="D10" s="33"/>
      <c r="AA10" s="2"/>
    </row>
    <row r="11" spans="1:47" ht="25.5" x14ac:dyDescent="0.25">
      <c r="A11" s="12">
        <f>LOOKUP(B11,Avaliação!$D$2:$E$6)</f>
        <v>0</v>
      </c>
      <c r="B11" s="32" t="s">
        <v>33</v>
      </c>
      <c r="C11" s="17" t="s">
        <v>678</v>
      </c>
      <c r="D11" s="33"/>
      <c r="AA11" s="2"/>
    </row>
    <row r="12" spans="1:47" ht="25.5" x14ac:dyDescent="0.25">
      <c r="A12" s="12">
        <f>LOOKUP(B12,Avaliação!$D$2:$E$6)</f>
        <v>0</v>
      </c>
      <c r="B12" s="32" t="s">
        <v>33</v>
      </c>
      <c r="C12" s="17" t="s">
        <v>679</v>
      </c>
      <c r="D12" s="33"/>
      <c r="AA12" s="2"/>
    </row>
    <row r="13" spans="1:47" x14ac:dyDescent="0.25">
      <c r="AA13" s="2"/>
    </row>
    <row r="14" spans="1:47" ht="27.75" customHeight="1" x14ac:dyDescent="0.25">
      <c r="A14" s="12">
        <f>(INT(AVERAGE(A15:A17))) + IF(AND((INT(AVERAGE(A15:A17))) &lt; AVERAGE(A15:A17), (AVERAGE(A18:A20) &gt; AVERAGE(A15:A17))), 1, 0)</f>
        <v>0</v>
      </c>
      <c r="B14" s="10" t="s">
        <v>29</v>
      </c>
      <c r="C14" s="11" t="s">
        <v>52</v>
      </c>
      <c r="D14" s="10" t="s">
        <v>31</v>
      </c>
      <c r="E14" s="10" t="s">
        <v>32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A14" s="2"/>
    </row>
    <row r="15" spans="1:47" ht="27.75" customHeight="1" x14ac:dyDescent="0.25">
      <c r="A15" s="12">
        <f>LOOKUP(B15,Avaliação!$D$2:$E$6)</f>
        <v>0</v>
      </c>
      <c r="B15" s="32" t="s">
        <v>33</v>
      </c>
      <c r="C15" s="28" t="s">
        <v>680</v>
      </c>
      <c r="D15" s="33"/>
      <c r="AA15" s="2"/>
    </row>
    <row r="16" spans="1:47" ht="27.75" customHeight="1" x14ac:dyDescent="0.25">
      <c r="A16" s="12">
        <f>LOOKUP(B16,Avaliação!$D$2:$E$6)</f>
        <v>0</v>
      </c>
      <c r="B16" s="32" t="s">
        <v>33</v>
      </c>
      <c r="C16" s="28" t="s">
        <v>681</v>
      </c>
      <c r="D16" s="33"/>
      <c r="AA16" s="2"/>
    </row>
    <row r="17" spans="1:47" ht="27.75" customHeight="1" x14ac:dyDescent="0.25">
      <c r="A17" s="12">
        <f>LOOKUP(B17,Avaliação!$D$2:$E$6)</f>
        <v>0</v>
      </c>
      <c r="B17" s="32" t="s">
        <v>33</v>
      </c>
      <c r="C17" s="28" t="s">
        <v>682</v>
      </c>
      <c r="D17" s="34"/>
      <c r="E17" s="29" t="s">
        <v>683</v>
      </c>
      <c r="F17" s="12">
        <f>'A5'!A16</f>
        <v>0</v>
      </c>
      <c r="AA17" s="2"/>
    </row>
    <row r="18" spans="1:47" ht="27.75" customHeight="1" x14ac:dyDescent="0.25">
      <c r="A18" s="12">
        <f>LOOKUP(B18,Avaliação!$D$2:$E$6)</f>
        <v>0</v>
      </c>
      <c r="B18" s="32" t="s">
        <v>33</v>
      </c>
      <c r="C18" s="17" t="s">
        <v>684</v>
      </c>
      <c r="D18" s="33"/>
      <c r="AA18" s="2"/>
    </row>
    <row r="19" spans="1:47" s="25" customFormat="1" ht="20.100000000000001" customHeight="1" x14ac:dyDescent="0.25">
      <c r="A19" s="12">
        <f>LOOKUP(B19,Avaliação!$D$2:$E$6)</f>
        <v>0</v>
      </c>
      <c r="B19" s="32" t="s">
        <v>33</v>
      </c>
      <c r="C19" s="17" t="s">
        <v>685</v>
      </c>
      <c r="D19" s="33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25.5" x14ac:dyDescent="0.25">
      <c r="A20" s="12">
        <f>LOOKUP(B20,Avaliação!$D$2:$E$6)</f>
        <v>0</v>
      </c>
      <c r="B20" s="32" t="s">
        <v>33</v>
      </c>
      <c r="C20" s="17" t="s">
        <v>686</v>
      </c>
      <c r="D20" s="33"/>
      <c r="AA20" s="2"/>
    </row>
    <row r="21" spans="1:47" x14ac:dyDescent="0.25">
      <c r="AA21" s="2"/>
    </row>
    <row r="22" spans="1:47" ht="27.75" customHeight="1" x14ac:dyDescent="0.25">
      <c r="A22" s="12">
        <f>(INT(AVERAGE(A23:A25))) + IF(AND((INT(AVERAGE(A23:A25))) &lt; AVERAGE(A23:A25), (AVERAGE(A26:A30) &gt; AVERAGE(A23:A25))), 1, 0)</f>
        <v>0</v>
      </c>
      <c r="B22" s="10" t="s">
        <v>29</v>
      </c>
      <c r="C22" s="11" t="s">
        <v>60</v>
      </c>
      <c r="D22" s="10" t="s">
        <v>31</v>
      </c>
      <c r="E22" s="10" t="s">
        <v>32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AA22" s="2"/>
    </row>
    <row r="23" spans="1:47" ht="25.5" x14ac:dyDescent="0.25">
      <c r="A23" s="12">
        <f>LOOKUP(B23,Avaliação!$D$2:$E$6)</f>
        <v>0</v>
      </c>
      <c r="B23" s="32" t="s">
        <v>33</v>
      </c>
      <c r="C23" s="28" t="s">
        <v>687</v>
      </c>
      <c r="D23" s="33"/>
      <c r="AA23" s="2"/>
    </row>
    <row r="24" spans="1:47" ht="25.5" x14ac:dyDescent="0.25">
      <c r="A24" s="12">
        <f>LOOKUP(B24,Avaliação!$D$2:$E$6)</f>
        <v>0</v>
      </c>
      <c r="B24" s="32" t="s">
        <v>33</v>
      </c>
      <c r="C24" s="28" t="s">
        <v>688</v>
      </c>
      <c r="D24" s="33"/>
      <c r="AA24" s="2"/>
    </row>
    <row r="25" spans="1:47" ht="25.5" x14ac:dyDescent="0.25">
      <c r="A25" s="12">
        <f>LOOKUP(B25,Avaliação!$D$2:$E$6)</f>
        <v>0</v>
      </c>
      <c r="B25" s="32" t="s">
        <v>33</v>
      </c>
      <c r="C25" s="28" t="s">
        <v>689</v>
      </c>
      <c r="D25" s="33"/>
      <c r="AA25" s="2"/>
    </row>
    <row r="26" spans="1:47" ht="25.5" x14ac:dyDescent="0.25">
      <c r="A26" s="12">
        <f>LOOKUP(B26,Avaliação!$D$2:$E$6)</f>
        <v>0</v>
      </c>
      <c r="B26" s="32" t="s">
        <v>33</v>
      </c>
      <c r="C26" s="17" t="s">
        <v>690</v>
      </c>
      <c r="D26" s="33"/>
      <c r="AA26" s="2"/>
    </row>
    <row r="27" spans="1:47" s="25" customFormat="1" ht="25.5" x14ac:dyDescent="0.25">
      <c r="A27" s="12">
        <f>LOOKUP(B27,Avaliação!$D$2:$E$6)</f>
        <v>0</v>
      </c>
      <c r="B27" s="32" t="s">
        <v>33</v>
      </c>
      <c r="C27" s="17" t="s">
        <v>691</v>
      </c>
      <c r="D27" s="33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25.5" x14ac:dyDescent="0.25">
      <c r="A28" s="12">
        <f>LOOKUP(B28,Avaliação!$D$2:$E$6)</f>
        <v>0</v>
      </c>
      <c r="B28" s="32" t="s">
        <v>33</v>
      </c>
      <c r="C28" s="17" t="s">
        <v>692</v>
      </c>
      <c r="D28" s="33"/>
      <c r="AA28" s="2"/>
    </row>
    <row r="29" spans="1:47" ht="25.5" x14ac:dyDescent="0.25">
      <c r="A29" s="12">
        <f>LOOKUP(B29,Avaliação!$D$2:$E$6)</f>
        <v>0</v>
      </c>
      <c r="B29" s="32" t="s">
        <v>33</v>
      </c>
      <c r="C29" s="17" t="s">
        <v>693</v>
      </c>
      <c r="D29" s="33"/>
      <c r="AA29" s="2"/>
    </row>
    <row r="30" spans="1:47" ht="25.5" x14ac:dyDescent="0.25">
      <c r="A30" s="12">
        <f>LOOKUP(B30,Avaliação!$D$2:$E$6)</f>
        <v>0</v>
      </c>
      <c r="B30" s="32" t="s">
        <v>33</v>
      </c>
      <c r="C30" s="17" t="s">
        <v>623</v>
      </c>
      <c r="D30" s="34"/>
      <c r="E30" s="76" t="s">
        <v>694</v>
      </c>
      <c r="F30" s="12">
        <f>'S1'!A34</f>
        <v>0</v>
      </c>
      <c r="G30" s="12">
        <f>'S2'!A36</f>
        <v>0</v>
      </c>
      <c r="H30" s="12">
        <f>'S4'!A31</f>
        <v>0</v>
      </c>
      <c r="AA30" s="2"/>
    </row>
    <row r="31" spans="1:47" x14ac:dyDescent="0.25">
      <c r="C31" s="30"/>
      <c r="AA31" s="2"/>
    </row>
    <row r="32" spans="1:47" ht="27.75" customHeight="1" x14ac:dyDescent="0.25">
      <c r="A32" s="12">
        <f>(INT(AVERAGE(A33:A34))) + IF(AND((INT(AVERAGE(A33:A34))) &lt; AVERAGE(A33:A34), (AVERAGE(A35:A36) &gt; AVERAGE(A33:A34))), 1, 0)</f>
        <v>0</v>
      </c>
      <c r="B32" s="10" t="s">
        <v>29</v>
      </c>
      <c r="C32" s="11" t="s">
        <v>71</v>
      </c>
      <c r="D32" s="10" t="s">
        <v>31</v>
      </c>
      <c r="E32" s="10" t="s">
        <v>32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AA32" s="2"/>
    </row>
    <row r="33" spans="1:47" ht="25.5" x14ac:dyDescent="0.25">
      <c r="A33" s="12">
        <f>LOOKUP(B33,Avaliação!$D$2:$E$6)</f>
        <v>0</v>
      </c>
      <c r="B33" s="32" t="s">
        <v>33</v>
      </c>
      <c r="C33" s="28" t="s">
        <v>695</v>
      </c>
      <c r="D33" s="33"/>
      <c r="AA33" s="2"/>
    </row>
    <row r="34" spans="1:47" ht="25.5" x14ac:dyDescent="0.25">
      <c r="A34" s="12">
        <f>LOOKUP(B34,Avaliação!$D$2:$E$6)</f>
        <v>0</v>
      </c>
      <c r="B34" s="32" t="s">
        <v>33</v>
      </c>
      <c r="C34" s="28" t="s">
        <v>696</v>
      </c>
      <c r="D34" s="33"/>
      <c r="AA34" s="2"/>
    </row>
    <row r="35" spans="1:47" ht="25.5" x14ac:dyDescent="0.25">
      <c r="A35" s="12">
        <f>LOOKUP(B35,Avaliação!$D$2:$E$6)</f>
        <v>0</v>
      </c>
      <c r="B35" s="32" t="s">
        <v>33</v>
      </c>
      <c r="C35" s="17" t="s">
        <v>697</v>
      </c>
      <c r="D35" s="33"/>
      <c r="AA35" s="2"/>
    </row>
    <row r="36" spans="1:47" ht="25.5" x14ac:dyDescent="0.25">
      <c r="A36" s="12">
        <f>LOOKUP(B36,Avaliação!$D$2:$E$6)</f>
        <v>0</v>
      </c>
      <c r="B36" s="32" t="s">
        <v>33</v>
      </c>
      <c r="C36" s="17" t="s">
        <v>698</v>
      </c>
      <c r="D36" s="33"/>
      <c r="AA36" s="2"/>
    </row>
    <row r="37" spans="1:47" s="25" customFormat="1" ht="14.25" customHeight="1" x14ac:dyDescent="0.25">
      <c r="A37" s="12"/>
      <c r="B37" s="16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9" spans="1:47" ht="15" customHeight="1" x14ac:dyDescent="0.25">
      <c r="A39" s="56" t="s">
        <v>21</v>
      </c>
      <c r="B39" s="55"/>
    </row>
    <row r="40" spans="1:47" ht="15" customHeight="1" x14ac:dyDescent="0.25">
      <c r="A40" s="16">
        <v>0</v>
      </c>
      <c r="B40" s="59" t="s">
        <v>22</v>
      </c>
    </row>
    <row r="41" spans="1:47" ht="15" customHeight="1" x14ac:dyDescent="0.25">
      <c r="A41" s="16">
        <v>1</v>
      </c>
      <c r="B41" s="59" t="s">
        <v>23</v>
      </c>
    </row>
    <row r="42" spans="1:47" ht="15" customHeight="1" x14ac:dyDescent="0.25">
      <c r="A42" s="16">
        <v>2</v>
      </c>
      <c r="B42" s="59" t="s">
        <v>24</v>
      </c>
    </row>
    <row r="43" spans="1:47" ht="15" customHeight="1" x14ac:dyDescent="0.25">
      <c r="A43" s="16">
        <v>3</v>
      </c>
      <c r="B43" s="59" t="s">
        <v>25</v>
      </c>
    </row>
    <row r="44" spans="1:47" ht="15" customHeight="1" x14ac:dyDescent="0.25">
      <c r="A44" s="16">
        <v>4</v>
      </c>
      <c r="B44" s="59" t="s">
        <v>26</v>
      </c>
    </row>
    <row r="46" spans="1:47" ht="15" customHeight="1" x14ac:dyDescent="0.25">
      <c r="A46" s="70" t="s">
        <v>74</v>
      </c>
      <c r="B46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sheetProtection selectLockedCells="1"/>
  <conditionalFormatting sqref="A2:A38 A45 A47:A1048576">
    <cfRule type="cellIs" dxfId="434" priority="21" operator="equal">
      <formula>0</formula>
    </cfRule>
    <cfRule type="cellIs" dxfId="433" priority="22" operator="equal">
      <formula>1</formula>
    </cfRule>
    <cfRule type="cellIs" dxfId="432" priority="23" operator="equal">
      <formula>2</formula>
    </cfRule>
    <cfRule type="cellIs" dxfId="431" priority="24" operator="equal">
      <formula>3</formula>
    </cfRule>
    <cfRule type="cellIs" dxfId="430" priority="25" operator="equal">
      <formula>4</formula>
    </cfRule>
  </conditionalFormatting>
  <conditionalFormatting sqref="F1:W1 F3:W5 F7:W13 F15:W21 F23:W31 F33:W1048576">
    <cfRule type="cellIs" dxfId="429" priority="16" operator="equal">
      <formula>0</formula>
    </cfRule>
    <cfRule type="cellIs" dxfId="428" priority="17" operator="equal">
      <formula>1</formula>
    </cfRule>
    <cfRule type="cellIs" dxfId="427" priority="18" operator="equal">
      <formula>2</formula>
    </cfRule>
    <cfRule type="cellIs" dxfId="426" priority="19" operator="equal">
      <formula>3</formula>
    </cfRule>
    <cfRule type="cellIs" dxfId="425" priority="20" operator="equal">
      <formula>4</formula>
    </cfRule>
  </conditionalFormatting>
  <conditionalFormatting sqref="F32:W32 F22:W22 F14:W14 F6:W6 F2:W2">
    <cfRule type="cellIs" dxfId="424" priority="11" operator="equal">
      <formula>0</formula>
    </cfRule>
    <cfRule type="cellIs" dxfId="423" priority="12" operator="equal">
      <formula>1</formula>
    </cfRule>
    <cfRule type="cellIs" dxfId="422" priority="13" operator="equal">
      <formula>2</formula>
    </cfRule>
    <cfRule type="cellIs" dxfId="421" priority="14" operator="equal">
      <formula>3</formula>
    </cfRule>
    <cfRule type="cellIs" dxfId="420" priority="15" operator="equal">
      <formula>4</formula>
    </cfRule>
  </conditionalFormatting>
  <conditionalFormatting sqref="A40:A44">
    <cfRule type="cellIs" dxfId="419" priority="6" operator="equal">
      <formula>0</formula>
    </cfRule>
    <cfRule type="cellIs" dxfId="418" priority="7" operator="equal">
      <formula>1</formula>
    </cfRule>
    <cfRule type="cellIs" dxfId="417" priority="8" operator="equal">
      <formula>2</formula>
    </cfRule>
    <cfRule type="cellIs" dxfId="416" priority="9" operator="equal">
      <formula>3</formula>
    </cfRule>
    <cfRule type="cellIs" dxfId="415" priority="10" operator="equal">
      <formula>4</formula>
    </cfRule>
  </conditionalFormatting>
  <conditionalFormatting sqref="A46">
    <cfRule type="cellIs" dxfId="414" priority="1" operator="equal">
      <formula>0</formula>
    </cfRule>
    <cfRule type="cellIs" dxfId="413" priority="2" operator="equal">
      <formula>1</formula>
    </cfRule>
    <cfRule type="cellIs" dxfId="412" priority="3" operator="equal">
      <formula>2</formula>
    </cfRule>
    <cfRule type="cellIs" dxfId="411" priority="4" operator="equal">
      <formula>3</formula>
    </cfRule>
    <cfRule type="cellIs" dxfId="41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B3:B4 B7:B12 B15:B20 B23:B30 B33:B36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A996"/>
  <sheetViews>
    <sheetView zoomScale="90" zoomScaleNormal="90" workbookViewId="0">
      <pane ySplit="1" topLeftCell="A36" activePane="bottomLeft" state="frozen"/>
      <selection activeCell="B36" sqref="B36"/>
      <selection pane="bottomLeft" activeCell="B1" sqref="B1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699</v>
      </c>
      <c r="B1" s="20" t="s">
        <v>700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27.75" customHeight="1" x14ac:dyDescent="0.25">
      <c r="A2" s="12">
        <f>(ROUNDDOWN(AVERAGE(A3),0)) + IF(AND((ROUNDDOWN(AVERAGE(A3),0)) &lt; AVERAGE(A3), (AVERAGE(A4)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701</v>
      </c>
      <c r="D3" s="33"/>
      <c r="AA3" s="2"/>
    </row>
    <row r="4" spans="1:27" ht="25.5" x14ac:dyDescent="0.25">
      <c r="A4" s="12">
        <f>LOOKUP(B4,Avaliação!$D$2:$E$6)</f>
        <v>0</v>
      </c>
      <c r="B4" s="32" t="s">
        <v>33</v>
      </c>
      <c r="C4" s="17" t="s">
        <v>702</v>
      </c>
      <c r="D4" s="33"/>
      <c r="AA4" s="2"/>
    </row>
    <row r="5" spans="1:27" x14ac:dyDescent="0.25">
      <c r="AA5" s="2"/>
    </row>
    <row r="6" spans="1:27" ht="27.75" customHeight="1" x14ac:dyDescent="0.25">
      <c r="A6" s="12">
        <f>(INT(AVERAGE(A7:A9))) + IF(AND((INT(AVERAGE(A7:A9))) &lt; AVERAGE(A7:A9), (AVERAGE(A10:A16) &gt; AVERAGE(A7:A9))), 1, 0)</f>
        <v>0</v>
      </c>
      <c r="B6" s="10" t="s">
        <v>29</v>
      </c>
      <c r="C6" s="11" t="s">
        <v>40</v>
      </c>
      <c r="D6" s="10" t="s">
        <v>31</v>
      </c>
      <c r="E6" s="10" t="s">
        <v>32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A6" s="2"/>
    </row>
    <row r="7" spans="1:27" ht="38.25" x14ac:dyDescent="0.25">
      <c r="A7" s="12">
        <f>LOOKUP(B7,Avaliação!$D$2:$E$6)</f>
        <v>0</v>
      </c>
      <c r="B7" s="32" t="s">
        <v>33</v>
      </c>
      <c r="C7" s="28" t="s">
        <v>597</v>
      </c>
      <c r="D7" s="34"/>
      <c r="E7" s="29" t="s">
        <v>643</v>
      </c>
      <c r="F7" s="12">
        <f>'S1'!A8</f>
        <v>0</v>
      </c>
      <c r="AA7" s="2"/>
    </row>
    <row r="8" spans="1:27" ht="25.5" x14ac:dyDescent="0.25">
      <c r="A8" s="12">
        <f>LOOKUP(B8,Avaliação!$D$2:$E$6)</f>
        <v>0</v>
      </c>
      <c r="B8" s="32" t="s">
        <v>33</v>
      </c>
      <c r="C8" s="28" t="s">
        <v>600</v>
      </c>
      <c r="D8" s="34"/>
      <c r="E8" s="29" t="s">
        <v>703</v>
      </c>
      <c r="F8" s="12">
        <f>'S1'!A10</f>
        <v>0</v>
      </c>
      <c r="G8" s="12">
        <f>'S2'!A12</f>
        <v>0</v>
      </c>
      <c r="AA8" s="2"/>
    </row>
    <row r="9" spans="1:27" s="25" customFormat="1" ht="25.5" x14ac:dyDescent="0.25">
      <c r="A9" s="12">
        <f>LOOKUP(B9,Avaliação!$D$2:$E$6)</f>
        <v>0</v>
      </c>
      <c r="B9" s="32" t="s">
        <v>33</v>
      </c>
      <c r="C9" s="28" t="s">
        <v>704</v>
      </c>
      <c r="D9" s="34"/>
      <c r="E9" s="29" t="s">
        <v>643</v>
      </c>
      <c r="F9" s="12">
        <f>'S1'!A9</f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25.5" x14ac:dyDescent="0.25">
      <c r="A10" s="12">
        <f>LOOKUP(B10,Avaliação!$D$2:$E$6)</f>
        <v>0</v>
      </c>
      <c r="B10" s="32" t="s">
        <v>33</v>
      </c>
      <c r="C10" s="17" t="s">
        <v>705</v>
      </c>
      <c r="D10" s="33"/>
      <c r="AA10" s="2"/>
    </row>
    <row r="11" spans="1:27" ht="25.5" x14ac:dyDescent="0.25">
      <c r="A11" s="12">
        <f>LOOKUP(B11,Avaliação!$D$2:$E$6)</f>
        <v>0</v>
      </c>
      <c r="B11" s="32" t="s">
        <v>33</v>
      </c>
      <c r="C11" s="17" t="s">
        <v>706</v>
      </c>
      <c r="D11" s="33"/>
      <c r="AA11" s="2"/>
    </row>
    <row r="12" spans="1:27" ht="25.5" x14ac:dyDescent="0.25">
      <c r="A12" s="12">
        <f>LOOKUP(B12,Avaliação!$D$2:$E$6)</f>
        <v>0</v>
      </c>
      <c r="B12" s="32" t="s">
        <v>33</v>
      </c>
      <c r="C12" s="17" t="s">
        <v>707</v>
      </c>
      <c r="D12" s="33"/>
      <c r="AA12" s="2"/>
    </row>
    <row r="13" spans="1:27" ht="25.5" x14ac:dyDescent="0.25">
      <c r="A13" s="12">
        <f>LOOKUP(B13,Avaliação!$D$2:$E$6)</f>
        <v>0</v>
      </c>
      <c r="B13" s="32" t="s">
        <v>33</v>
      </c>
      <c r="C13" s="17" t="s">
        <v>708</v>
      </c>
      <c r="D13" s="33"/>
      <c r="AA13" s="2"/>
    </row>
    <row r="14" spans="1:27" ht="25.5" x14ac:dyDescent="0.25">
      <c r="A14" s="12">
        <f>LOOKUP(B14,Avaliação!$D$2:$E$6)</f>
        <v>0</v>
      </c>
      <c r="B14" s="32" t="s">
        <v>33</v>
      </c>
      <c r="C14" s="17" t="s">
        <v>709</v>
      </c>
      <c r="D14" s="34"/>
      <c r="E14" s="76" t="s">
        <v>710</v>
      </c>
      <c r="F14" s="12">
        <f>'S1'!A10</f>
        <v>0</v>
      </c>
      <c r="G14" s="12">
        <f>'R1'!A13</f>
        <v>0</v>
      </c>
      <c r="H14" s="12">
        <f>'R4'!A11</f>
        <v>0</v>
      </c>
      <c r="AA14" s="2"/>
    </row>
    <row r="15" spans="1:27" ht="25.5" x14ac:dyDescent="0.25">
      <c r="A15" s="12">
        <f>LOOKUP(B15,Avaliação!$D$2:$E$6)</f>
        <v>0</v>
      </c>
      <c r="B15" s="32" t="s">
        <v>33</v>
      </c>
      <c r="C15" s="17" t="s">
        <v>711</v>
      </c>
      <c r="D15" s="34"/>
      <c r="E15" s="29"/>
      <c r="AA15" s="2"/>
    </row>
    <row r="16" spans="1:27" ht="38.25" x14ac:dyDescent="0.25">
      <c r="A16" s="12">
        <f>LOOKUP(B16,Avaliação!$D$2:$E$6)</f>
        <v>0</v>
      </c>
      <c r="B16" s="32" t="s">
        <v>33</v>
      </c>
      <c r="C16" s="17" t="s">
        <v>712</v>
      </c>
      <c r="D16" s="33"/>
      <c r="AA16" s="2"/>
    </row>
    <row r="17" spans="1:27" x14ac:dyDescent="0.25">
      <c r="AA17" s="2"/>
    </row>
    <row r="18" spans="1:27" ht="27.75" customHeight="1" x14ac:dyDescent="0.25">
      <c r="A18" s="12">
        <f>(INT(AVERAGE(A19))) + IF(AND((INT(AVERAGE(A19))) &lt; AVERAGE(A19), (AVERAGE(A20:A21) &gt; AVERAGE(A19))), 1, 0)</f>
        <v>0</v>
      </c>
      <c r="B18" s="10" t="s">
        <v>29</v>
      </c>
      <c r="C18" s="11" t="s">
        <v>52</v>
      </c>
      <c r="D18" s="10" t="s">
        <v>31</v>
      </c>
      <c r="E18" s="10" t="s">
        <v>32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AA18" s="2"/>
    </row>
    <row r="19" spans="1:27" s="25" customFormat="1" ht="38.25" x14ac:dyDescent="0.25">
      <c r="A19" s="12">
        <f>LOOKUP(B19,Avaliação!$D$2:$E$6)</f>
        <v>0</v>
      </c>
      <c r="B19" s="32" t="s">
        <v>33</v>
      </c>
      <c r="C19" s="28" t="s">
        <v>713</v>
      </c>
      <c r="D19" s="33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25.5" x14ac:dyDescent="0.25">
      <c r="A20" s="12">
        <f>LOOKUP(B20,Avaliação!$D$2:$E$6)</f>
        <v>0</v>
      </c>
      <c r="B20" s="32" t="s">
        <v>33</v>
      </c>
      <c r="C20" s="17" t="s">
        <v>714</v>
      </c>
      <c r="D20" s="34"/>
      <c r="E20" s="29" t="s">
        <v>715</v>
      </c>
      <c r="F20" s="12">
        <f>'O6'!A18</f>
        <v>0</v>
      </c>
      <c r="AA20" s="2"/>
    </row>
    <row r="21" spans="1:27" ht="25.5" x14ac:dyDescent="0.25">
      <c r="A21" s="12">
        <f>LOOKUP(B21,Avaliação!$D$2:$E$6)</f>
        <v>0</v>
      </c>
      <c r="B21" s="32" t="s">
        <v>33</v>
      </c>
      <c r="C21" s="17" t="s">
        <v>716</v>
      </c>
      <c r="D21" s="33"/>
      <c r="AA21" s="2"/>
    </row>
    <row r="22" spans="1:27" x14ac:dyDescent="0.25">
      <c r="AA22" s="2"/>
    </row>
    <row r="23" spans="1:27" ht="27.75" customHeight="1" x14ac:dyDescent="0.25">
      <c r="A23" s="12">
        <f>(INT(AVERAGE(A24:A26))) + IF(AND((INT(AVERAGE(A24:A26))) &lt; AVERAGE(A24:A26), (AVERAGE(A27:A32) &gt; AVERAGE(A24:A26))), 1, 0)</f>
        <v>0</v>
      </c>
      <c r="B23" s="10" t="s">
        <v>29</v>
      </c>
      <c r="C23" s="11" t="s">
        <v>60</v>
      </c>
      <c r="D23" s="10" t="s">
        <v>31</v>
      </c>
      <c r="E23" s="10" t="s">
        <v>32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AA23" s="2"/>
    </row>
    <row r="24" spans="1:27" ht="24.95" customHeight="1" x14ac:dyDescent="0.25">
      <c r="A24" s="12">
        <f>LOOKUP(B24,Avaliação!$D$2:$E$6)</f>
        <v>0</v>
      </c>
      <c r="B24" s="32" t="s">
        <v>33</v>
      </c>
      <c r="C24" s="28" t="s">
        <v>717</v>
      </c>
      <c r="D24" s="33"/>
      <c r="AA24" s="2"/>
    </row>
    <row r="25" spans="1:27" ht="25.5" x14ac:dyDescent="0.25">
      <c r="A25" s="12">
        <f>LOOKUP(B25,Avaliação!$D$2:$E$6)</f>
        <v>0</v>
      </c>
      <c r="B25" s="32" t="s">
        <v>33</v>
      </c>
      <c r="C25" s="28" t="s">
        <v>718</v>
      </c>
      <c r="D25" s="33"/>
      <c r="AA25" s="2"/>
    </row>
    <row r="26" spans="1:27" ht="25.5" x14ac:dyDescent="0.25">
      <c r="A26" s="12">
        <f>LOOKUP(B26,Avaliação!$D$2:$E$6)</f>
        <v>0</v>
      </c>
      <c r="B26" s="32" t="s">
        <v>33</v>
      </c>
      <c r="C26" s="28" t="s">
        <v>719</v>
      </c>
      <c r="D26" s="33"/>
      <c r="AA26" s="2"/>
    </row>
    <row r="27" spans="1:27" s="25" customFormat="1" ht="25.5" x14ac:dyDescent="0.25">
      <c r="A27" s="12">
        <f>LOOKUP(B27,Avaliação!$D$2:$E$6)</f>
        <v>0</v>
      </c>
      <c r="B27" s="32" t="s">
        <v>33</v>
      </c>
      <c r="C27" s="17" t="s">
        <v>720</v>
      </c>
      <c r="D27" s="33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25.5" x14ac:dyDescent="0.25">
      <c r="A28" s="12">
        <f>LOOKUP(B28,Avaliação!$D$2:$E$6)</f>
        <v>0</v>
      </c>
      <c r="B28" s="32" t="s">
        <v>33</v>
      </c>
      <c r="C28" s="17" t="s">
        <v>721</v>
      </c>
      <c r="D28" s="33"/>
      <c r="AA28" s="2"/>
    </row>
    <row r="29" spans="1:27" ht="25.5" x14ac:dyDescent="0.25">
      <c r="A29" s="12">
        <f>LOOKUP(B29,Avaliação!$D$2:$E$6)</f>
        <v>0</v>
      </c>
      <c r="B29" s="32" t="s">
        <v>33</v>
      </c>
      <c r="C29" s="17" t="s">
        <v>722</v>
      </c>
      <c r="D29" s="33"/>
      <c r="AA29" s="2"/>
    </row>
    <row r="30" spans="1:27" ht="25.5" x14ac:dyDescent="0.25">
      <c r="A30" s="12">
        <f>LOOKUP(B30,Avaliação!$D$2:$E$6)</f>
        <v>0</v>
      </c>
      <c r="B30" s="32" t="s">
        <v>33</v>
      </c>
      <c r="C30" s="17" t="s">
        <v>723</v>
      </c>
      <c r="D30" s="33"/>
      <c r="AA30" s="2"/>
    </row>
    <row r="31" spans="1:27" ht="38.25" x14ac:dyDescent="0.25">
      <c r="A31" s="12">
        <f>LOOKUP(B31,Avaliação!$D$2:$E$6)</f>
        <v>0</v>
      </c>
      <c r="B31" s="32" t="s">
        <v>33</v>
      </c>
      <c r="C31" s="17" t="s">
        <v>724</v>
      </c>
      <c r="D31" s="33"/>
      <c r="AA31" s="2"/>
    </row>
    <row r="32" spans="1:27" ht="25.5" x14ac:dyDescent="0.25">
      <c r="A32" s="12">
        <f>LOOKUP(B32,Avaliação!$D$2:$E$6)</f>
        <v>0</v>
      </c>
      <c r="B32" s="32" t="s">
        <v>33</v>
      </c>
      <c r="C32" s="17" t="s">
        <v>623</v>
      </c>
      <c r="D32" s="34"/>
      <c r="E32" s="76" t="s">
        <v>725</v>
      </c>
      <c r="F32" s="12">
        <f>'S1'!A34</f>
        <v>0</v>
      </c>
      <c r="G32" s="12">
        <f>'S2'!A36</f>
        <v>0</v>
      </c>
      <c r="H32" s="12">
        <f>'S3'!A30</f>
        <v>0</v>
      </c>
      <c r="AA32" s="2"/>
    </row>
    <row r="33" spans="1:27" x14ac:dyDescent="0.25">
      <c r="AA33" s="2"/>
    </row>
    <row r="34" spans="1:27" ht="27.75" customHeight="1" x14ac:dyDescent="0.25">
      <c r="A34" s="12">
        <f>(INT(AVERAGE(A35:A36))) + IF(AND((INT(AVERAGE(A35:A36))) &lt; AVERAGE(A35:A36), (AVERAGE(A37:A38) &gt; AVERAGE(A35:A36))), 1, 0)</f>
        <v>0</v>
      </c>
      <c r="B34" s="10" t="s">
        <v>29</v>
      </c>
      <c r="C34" s="11" t="s">
        <v>71</v>
      </c>
      <c r="D34" s="10" t="s">
        <v>31</v>
      </c>
      <c r="E34" s="10" t="s">
        <v>32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AA34" s="2"/>
    </row>
    <row r="35" spans="1:27" ht="25.5" x14ac:dyDescent="0.25">
      <c r="A35" s="12">
        <f>LOOKUP(B35,Avaliação!$D$2:$E$6)</f>
        <v>0</v>
      </c>
      <c r="B35" s="32" t="s">
        <v>33</v>
      </c>
      <c r="C35" s="28" t="s">
        <v>726</v>
      </c>
      <c r="D35" s="33"/>
      <c r="AA35" s="2"/>
    </row>
    <row r="36" spans="1:27" ht="38.25" x14ac:dyDescent="0.25">
      <c r="A36" s="12">
        <f>LOOKUP(B36,Avaliação!$D$2:$E$6)</f>
        <v>0</v>
      </c>
      <c r="B36" s="32" t="s">
        <v>33</v>
      </c>
      <c r="C36" s="28" t="s">
        <v>727</v>
      </c>
      <c r="D36" s="33"/>
      <c r="AA36" s="2"/>
    </row>
    <row r="37" spans="1:27" s="25" customFormat="1" ht="25.5" x14ac:dyDescent="0.25">
      <c r="A37" s="12">
        <f>LOOKUP(B37,Avaliação!$D$2:$E$6)</f>
        <v>0</v>
      </c>
      <c r="B37" s="32" t="s">
        <v>33</v>
      </c>
      <c r="C37" s="17" t="s">
        <v>728</v>
      </c>
      <c r="D37" s="34"/>
      <c r="E37" s="29" t="s">
        <v>729</v>
      </c>
      <c r="F37" s="12">
        <f>'S1'!A40</f>
        <v>0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ht="31.5" customHeight="1" x14ac:dyDescent="0.25">
      <c r="A38" s="12">
        <f>LOOKUP(B38,Avaliação!$D$2:$E$6)</f>
        <v>0</v>
      </c>
      <c r="B38" s="32" t="s">
        <v>33</v>
      </c>
      <c r="C38" s="17" t="s">
        <v>730</v>
      </c>
      <c r="D38" s="33"/>
      <c r="AA38" s="2"/>
    </row>
    <row r="39" spans="1:27" x14ac:dyDescent="0.25">
      <c r="B39" s="18"/>
      <c r="AA39" s="2"/>
    </row>
    <row r="40" spans="1:27" x14ac:dyDescent="0.25">
      <c r="AA40" s="2"/>
    </row>
    <row r="41" spans="1:27" x14ac:dyDescent="0.25">
      <c r="A41" s="56" t="s">
        <v>21</v>
      </c>
      <c r="B41" s="55"/>
      <c r="AA41" s="2"/>
    </row>
    <row r="42" spans="1:27" ht="15" customHeight="1" x14ac:dyDescent="0.25">
      <c r="A42" s="16">
        <v>0</v>
      </c>
      <c r="B42" s="59" t="s">
        <v>22</v>
      </c>
    </row>
    <row r="43" spans="1:27" ht="15" customHeight="1" x14ac:dyDescent="0.25">
      <c r="A43" s="16">
        <v>1</v>
      </c>
      <c r="B43" s="59" t="s">
        <v>23</v>
      </c>
    </row>
    <row r="44" spans="1:27" ht="15" customHeight="1" x14ac:dyDescent="0.25">
      <c r="A44" s="16">
        <v>2</v>
      </c>
      <c r="B44" s="59" t="s">
        <v>24</v>
      </c>
    </row>
    <row r="45" spans="1:27" ht="15" customHeight="1" x14ac:dyDescent="0.25">
      <c r="A45" s="16">
        <v>3</v>
      </c>
      <c r="B45" s="59" t="s">
        <v>25</v>
      </c>
    </row>
    <row r="46" spans="1:27" ht="15" customHeight="1" x14ac:dyDescent="0.25">
      <c r="A46" s="16">
        <v>4</v>
      </c>
      <c r="B46" s="59" t="s">
        <v>26</v>
      </c>
    </row>
    <row r="48" spans="1:27" ht="15" customHeight="1" x14ac:dyDescent="0.25">
      <c r="A48" s="70" t="s">
        <v>74</v>
      </c>
      <c r="B48" s="16" t="s">
        <v>75</v>
      </c>
    </row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sheetProtection selectLockedCells="1"/>
  <conditionalFormatting sqref="A2:A40 A47 A49:A1048576">
    <cfRule type="cellIs" dxfId="409" priority="21" operator="equal">
      <formula>0</formula>
    </cfRule>
    <cfRule type="cellIs" dxfId="408" priority="22" operator="equal">
      <formula>1</formula>
    </cfRule>
    <cfRule type="cellIs" dxfId="407" priority="23" operator="equal">
      <formula>2</formula>
    </cfRule>
    <cfRule type="cellIs" dxfId="406" priority="24" operator="equal">
      <formula>3</formula>
    </cfRule>
    <cfRule type="cellIs" dxfId="405" priority="25" operator="equal">
      <formula>4</formula>
    </cfRule>
  </conditionalFormatting>
  <conditionalFormatting sqref="F1:W1 F3:W5 F7:W17 F19:W22 F24:W33 F35:W1048576">
    <cfRule type="cellIs" dxfId="404" priority="16" operator="equal">
      <formula>0</formula>
    </cfRule>
    <cfRule type="cellIs" dxfId="403" priority="17" operator="equal">
      <formula>1</formula>
    </cfRule>
    <cfRule type="cellIs" dxfId="402" priority="18" operator="equal">
      <formula>2</formula>
    </cfRule>
    <cfRule type="cellIs" dxfId="401" priority="19" operator="equal">
      <formula>3</formula>
    </cfRule>
    <cfRule type="cellIs" dxfId="400" priority="20" operator="equal">
      <formula>4</formula>
    </cfRule>
  </conditionalFormatting>
  <conditionalFormatting sqref="F34:W34 F23:W23 F18:W18 F6:W6 F2:W2">
    <cfRule type="cellIs" dxfId="399" priority="11" operator="equal">
      <formula>0</formula>
    </cfRule>
    <cfRule type="cellIs" dxfId="398" priority="12" operator="equal">
      <formula>1</formula>
    </cfRule>
    <cfRule type="cellIs" dxfId="397" priority="13" operator="equal">
      <formula>2</formula>
    </cfRule>
    <cfRule type="cellIs" dxfId="396" priority="14" operator="equal">
      <formula>3</formula>
    </cfRule>
    <cfRule type="cellIs" dxfId="395" priority="15" operator="equal">
      <formula>4</formula>
    </cfRule>
  </conditionalFormatting>
  <conditionalFormatting sqref="A42:A46">
    <cfRule type="cellIs" dxfId="394" priority="6" operator="equal">
      <formula>0</formula>
    </cfRule>
    <cfRule type="cellIs" dxfId="393" priority="7" operator="equal">
      <formula>1</formula>
    </cfRule>
    <cfRule type="cellIs" dxfId="392" priority="8" operator="equal">
      <formula>2</formula>
    </cfRule>
    <cfRule type="cellIs" dxfId="391" priority="9" operator="equal">
      <formula>3</formula>
    </cfRule>
    <cfRule type="cellIs" dxfId="390" priority="10" operator="equal">
      <formula>4</formula>
    </cfRule>
  </conditionalFormatting>
  <conditionalFormatting sqref="A48">
    <cfRule type="cellIs" dxfId="389" priority="1" operator="equal">
      <formula>0</formula>
    </cfRule>
    <cfRule type="cellIs" dxfId="388" priority="2" operator="equal">
      <formula>1</formula>
    </cfRule>
    <cfRule type="cellIs" dxfId="387" priority="3" operator="equal">
      <formula>2</formula>
    </cfRule>
    <cfRule type="cellIs" dxfId="386" priority="4" operator="equal">
      <formula>3</formula>
    </cfRule>
    <cfRule type="cellIs" dxfId="38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B3:B4 B7:B16 B19:B21 B24:B32 B35:B39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A1001"/>
  <sheetViews>
    <sheetView zoomScale="90" zoomScaleNormal="90" workbookViewId="0">
      <pane ySplit="1" topLeftCell="A44" activePane="bottomLeft" state="frozen"/>
      <selection activeCell="B36" sqref="B36"/>
      <selection pane="bottomLeft" activeCell="B1" sqref="B1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731</v>
      </c>
      <c r="B1" s="20" t="s">
        <v>732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26.25" customHeight="1" x14ac:dyDescent="0.25">
      <c r="A2" s="12">
        <f>(INT(AVERAGE(A3:A5))) + IF(AND((INT(AVERAGE(A3:A5))) &lt; AVERAGE(A3:A5), (AVERAGE(A3:A5) &gt; AVERAGE(A3:A5))),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733</v>
      </c>
      <c r="D3" s="33"/>
      <c r="AA3" s="2"/>
    </row>
    <row r="4" spans="1:27" ht="38.25" x14ac:dyDescent="0.25">
      <c r="A4" s="12">
        <f>LOOKUP(B4,Avaliação!$D$2:$E$6)</f>
        <v>0</v>
      </c>
      <c r="B4" s="32" t="s">
        <v>33</v>
      </c>
      <c r="C4" s="28" t="s">
        <v>734</v>
      </c>
      <c r="D4" s="33"/>
      <c r="AA4" s="2"/>
    </row>
    <row r="5" spans="1:27" ht="38.25" x14ac:dyDescent="0.25">
      <c r="A5" s="12">
        <f>LOOKUP(B5,Avaliação!$D$2:$E$6)</f>
        <v>0</v>
      </c>
      <c r="B5" s="32" t="s">
        <v>33</v>
      </c>
      <c r="C5" s="28" t="s">
        <v>735</v>
      </c>
      <c r="D5" s="33"/>
      <c r="AA5" s="2"/>
    </row>
    <row r="6" spans="1:27" x14ac:dyDescent="0.25">
      <c r="AA6" s="2"/>
    </row>
    <row r="7" spans="1:27" ht="26.25" customHeight="1" x14ac:dyDescent="0.25">
      <c r="A7" s="12">
        <f>(INT(AVERAGE(A8:A10))) + IF(AND((INT(AVERAGE(A8:A10))) &lt; AVERAGE(A8:A10), (AVERAGE(A11:A16) &gt; AVERAGE(A8:A10))), 1, 0)</f>
        <v>0</v>
      </c>
      <c r="B7" s="10" t="s">
        <v>29</v>
      </c>
      <c r="C7" s="11" t="s">
        <v>40</v>
      </c>
      <c r="D7" s="10" t="s">
        <v>31</v>
      </c>
      <c r="E7" s="10" t="s">
        <v>32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AA7" s="2"/>
    </row>
    <row r="8" spans="1:27" ht="38.25" x14ac:dyDescent="0.25">
      <c r="A8" s="12">
        <f>LOOKUP(B8,Avaliação!$D$2:$E$6)</f>
        <v>0</v>
      </c>
      <c r="B8" s="32" t="s">
        <v>33</v>
      </c>
      <c r="C8" s="28" t="s">
        <v>736</v>
      </c>
      <c r="D8" s="33"/>
      <c r="AA8" s="2"/>
    </row>
    <row r="9" spans="1:27" s="25" customFormat="1" ht="33.75" customHeight="1" x14ac:dyDescent="0.25">
      <c r="A9" s="12">
        <f>LOOKUP(B9,Avaliação!$D$2:$E$6)</f>
        <v>0</v>
      </c>
      <c r="B9" s="32" t="s">
        <v>33</v>
      </c>
      <c r="C9" s="28" t="s">
        <v>737</v>
      </c>
      <c r="D9" s="33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25.5" x14ac:dyDescent="0.25">
      <c r="A10" s="12">
        <f>LOOKUP(B10,Avaliação!$D$2:$E$6)</f>
        <v>0</v>
      </c>
      <c r="B10" s="32" t="s">
        <v>33</v>
      </c>
      <c r="C10" s="28" t="s">
        <v>738</v>
      </c>
      <c r="D10" s="34"/>
      <c r="E10" s="26" t="s">
        <v>739</v>
      </c>
      <c r="F10" s="12">
        <f>'D1'!A7</f>
        <v>0</v>
      </c>
      <c r="G10" s="12">
        <f>'Q2'!A10</f>
        <v>0</v>
      </c>
      <c r="H10" s="12">
        <f>'O9'!A10</f>
        <v>0</v>
      </c>
      <c r="AA10" s="2"/>
    </row>
    <row r="11" spans="1:27" ht="25.5" x14ac:dyDescent="0.25">
      <c r="A11" s="12">
        <f>LOOKUP(B11,Avaliação!$D$2:$E$6)</f>
        <v>0</v>
      </c>
      <c r="B11" s="32" t="s">
        <v>33</v>
      </c>
      <c r="C11" s="17" t="s">
        <v>740</v>
      </c>
      <c r="D11" s="33"/>
      <c r="AA11" s="2"/>
    </row>
    <row r="12" spans="1:27" ht="25.5" x14ac:dyDescent="0.25">
      <c r="A12" s="12">
        <f>LOOKUP(B12,Avaliação!$D$2:$E$6)</f>
        <v>0</v>
      </c>
      <c r="B12" s="32" t="s">
        <v>33</v>
      </c>
      <c r="C12" s="17" t="s">
        <v>741</v>
      </c>
      <c r="D12" s="34"/>
      <c r="E12" s="26" t="s">
        <v>742</v>
      </c>
      <c r="F12" s="12">
        <f>'D1'!A6</f>
        <v>0</v>
      </c>
      <c r="G12" s="12">
        <f>'D2'!A7</f>
        <v>0</v>
      </c>
      <c r="AA12" s="2"/>
    </row>
    <row r="13" spans="1:27" ht="25.5" x14ac:dyDescent="0.25">
      <c r="A13" s="12">
        <f>LOOKUP(B13,Avaliação!$D$2:$E$6)</f>
        <v>0</v>
      </c>
      <c r="B13" s="32" t="s">
        <v>33</v>
      </c>
      <c r="C13" s="17" t="s">
        <v>743</v>
      </c>
      <c r="D13" s="33"/>
      <c r="E13" s="26"/>
      <c r="AA13" s="2"/>
    </row>
    <row r="14" spans="1:27" ht="38.25" x14ac:dyDescent="0.25">
      <c r="A14" s="12">
        <f>LOOKUP(B14,Avaliação!$D$2:$E$6)</f>
        <v>0</v>
      </c>
      <c r="B14" s="32" t="s">
        <v>33</v>
      </c>
      <c r="C14" s="17" t="s">
        <v>365</v>
      </c>
      <c r="D14" s="34"/>
      <c r="E14" s="26" t="s">
        <v>742</v>
      </c>
      <c r="F14" s="12">
        <f>'D1'!A8</f>
        <v>0</v>
      </c>
      <c r="G14" s="12">
        <f>'D2'!A9</f>
        <v>0</v>
      </c>
      <c r="AA14" s="2"/>
    </row>
    <row r="15" spans="1:27" ht="25.5" x14ac:dyDescent="0.25">
      <c r="A15" s="12">
        <f>LOOKUP(B15,Avaliação!$D$2:$E$6)</f>
        <v>0</v>
      </c>
      <c r="B15" s="32" t="s">
        <v>33</v>
      </c>
      <c r="C15" s="17" t="s">
        <v>744</v>
      </c>
      <c r="D15" s="33"/>
      <c r="E15" s="26"/>
      <c r="AA15" s="2"/>
    </row>
    <row r="16" spans="1:27" ht="25.5" x14ac:dyDescent="0.25">
      <c r="A16" s="12">
        <f>LOOKUP(B16,Avaliação!$D$2:$E$6)</f>
        <v>0</v>
      </c>
      <c r="B16" s="32" t="s">
        <v>33</v>
      </c>
      <c r="C16" s="17" t="s">
        <v>745</v>
      </c>
      <c r="D16" s="34"/>
      <c r="E16" s="26" t="s">
        <v>742</v>
      </c>
      <c r="F16" s="12">
        <f>'D1'!A9</f>
        <v>0</v>
      </c>
      <c r="G16" s="12">
        <f>'D2'!A8</f>
        <v>0</v>
      </c>
      <c r="AA16" s="2"/>
    </row>
    <row r="17" spans="1:27" x14ac:dyDescent="0.25">
      <c r="AA17" s="2"/>
    </row>
    <row r="18" spans="1:27" ht="26.25" customHeight="1" x14ac:dyDescent="0.25">
      <c r="A18" s="12">
        <f>(INT(AVERAGE(A19:A20))) + IF(AND((INT(AVERAGE(A19:A20))) &lt; AVERAGE(A19:A20), (AVERAGE(A21:A24) &gt; AVERAGE(A19:A20))), 1, 0)</f>
        <v>0</v>
      </c>
      <c r="B18" s="10" t="s">
        <v>29</v>
      </c>
      <c r="C18" s="11" t="s">
        <v>52</v>
      </c>
      <c r="D18" s="10" t="s">
        <v>31</v>
      </c>
      <c r="E18" s="10" t="s">
        <v>32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AA18" s="2"/>
    </row>
    <row r="19" spans="1:27" s="25" customFormat="1" ht="25.5" x14ac:dyDescent="0.25">
      <c r="A19" s="12">
        <f>LOOKUP(B19,Avaliação!$D$2:$E$6)</f>
        <v>0</v>
      </c>
      <c r="B19" s="32" t="s">
        <v>33</v>
      </c>
      <c r="C19" s="28" t="s">
        <v>746</v>
      </c>
      <c r="D19" s="52"/>
      <c r="E19" s="27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25.5" x14ac:dyDescent="0.25">
      <c r="A20" s="12">
        <f>LOOKUP(B20,Avaliação!$D$2:$E$6)</f>
        <v>0</v>
      </c>
      <c r="B20" s="32" t="s">
        <v>33</v>
      </c>
      <c r="C20" s="28" t="s">
        <v>411</v>
      </c>
      <c r="D20" s="53"/>
      <c r="E20" s="26" t="s">
        <v>747</v>
      </c>
      <c r="F20" s="12">
        <f>'D1'!A17</f>
        <v>0</v>
      </c>
      <c r="G20" s="12">
        <f>'D2'!A18</f>
        <v>0</v>
      </c>
      <c r="AA20" s="2"/>
    </row>
    <row r="21" spans="1:27" ht="38.25" x14ac:dyDescent="0.25">
      <c r="A21" s="12">
        <f>LOOKUP(B21,Avaliação!$D$2:$E$6)</f>
        <v>0</v>
      </c>
      <c r="B21" s="32" t="s">
        <v>33</v>
      </c>
      <c r="C21" s="17" t="s">
        <v>372</v>
      </c>
      <c r="D21" s="53"/>
      <c r="E21" s="26" t="s">
        <v>747</v>
      </c>
      <c r="F21" s="12">
        <f>'D1'!A15</f>
        <v>0</v>
      </c>
      <c r="G21" s="12">
        <f>'D2'!A13</f>
        <v>0</v>
      </c>
      <c r="AA21" s="2"/>
    </row>
    <row r="22" spans="1:27" ht="38.25" x14ac:dyDescent="0.25">
      <c r="A22" s="12">
        <f>LOOKUP(B22,Avaliação!$D$2:$E$6)</f>
        <v>0</v>
      </c>
      <c r="B22" s="32" t="s">
        <v>33</v>
      </c>
      <c r="C22" s="17" t="s">
        <v>748</v>
      </c>
      <c r="D22" s="53"/>
      <c r="E22" s="26" t="s">
        <v>749</v>
      </c>
      <c r="F22" s="12">
        <f>'D1'!A14</f>
        <v>0</v>
      </c>
      <c r="G22" s="12">
        <f>'D2'!A15</f>
        <v>0</v>
      </c>
      <c r="H22" s="12">
        <f>'D3'!A19</f>
        <v>0</v>
      </c>
      <c r="I22" s="12">
        <f>'D6'!A16</f>
        <v>0</v>
      </c>
      <c r="AA22" s="2"/>
    </row>
    <row r="23" spans="1:27" ht="25.5" x14ac:dyDescent="0.25">
      <c r="A23" s="12">
        <f>LOOKUP(B23,Avaliação!$D$2:$E$6)</f>
        <v>0</v>
      </c>
      <c r="B23" s="32" t="s">
        <v>33</v>
      </c>
      <c r="C23" s="17" t="s">
        <v>750</v>
      </c>
      <c r="D23" s="53"/>
      <c r="E23" s="26" t="s">
        <v>751</v>
      </c>
      <c r="F23" s="12">
        <f>'S6'!A19</f>
        <v>0</v>
      </c>
      <c r="AA23" s="2"/>
    </row>
    <row r="24" spans="1:27" ht="51" x14ac:dyDescent="0.25">
      <c r="A24" s="12">
        <f>LOOKUP(B24,Avaliação!$D$2:$E$6)</f>
        <v>0</v>
      </c>
      <c r="B24" s="32" t="s">
        <v>33</v>
      </c>
      <c r="C24" s="17" t="s">
        <v>231</v>
      </c>
      <c r="D24" s="53"/>
      <c r="E24" s="26" t="s">
        <v>752</v>
      </c>
      <c r="F24" s="12">
        <f>'A6'!A25</f>
        <v>0</v>
      </c>
      <c r="G24" s="12">
        <f>'A7'!A19</f>
        <v>0</v>
      </c>
      <c r="H24" s="12">
        <f>'D1'!A19</f>
        <v>0</v>
      </c>
      <c r="I24" s="12">
        <f>'D2'!A19</f>
        <v>0</v>
      </c>
      <c r="J24" s="12">
        <f>'D3'!A22</f>
        <v>0</v>
      </c>
      <c r="K24" s="12">
        <f>'D7'!A27</f>
        <v>0</v>
      </c>
      <c r="L24" s="12">
        <f>'S6'!A18</f>
        <v>0</v>
      </c>
      <c r="M24" s="12">
        <f>'O1'!A14</f>
        <v>0</v>
      </c>
      <c r="N24" s="12">
        <f>'O3'!A20</f>
        <v>0</v>
      </c>
      <c r="O24" s="12">
        <f>'O4'!A22</f>
        <v>0</v>
      </c>
      <c r="P24" s="12">
        <f>'O5'!A16</f>
        <v>0</v>
      </c>
      <c r="Q24" s="12">
        <f>'O9'!A22</f>
        <v>0</v>
      </c>
      <c r="R24" s="12">
        <f>'R2'!A18</f>
        <v>0</v>
      </c>
      <c r="S24" s="12">
        <f>'R4'!A18</f>
        <v>0</v>
      </c>
      <c r="AA24" s="2"/>
    </row>
    <row r="25" spans="1:27" ht="25.5" x14ac:dyDescent="0.25">
      <c r="A25" s="12">
        <f>LOOKUP(B25,Avaliação!$D$2:$E$6)</f>
        <v>0</v>
      </c>
      <c r="B25" s="32" t="s">
        <v>33</v>
      </c>
      <c r="C25" s="17" t="s">
        <v>378</v>
      </c>
      <c r="D25" s="35"/>
      <c r="E25" s="26" t="s">
        <v>753</v>
      </c>
      <c r="F25" s="12">
        <f>'D1'!A20</f>
        <v>0</v>
      </c>
      <c r="G25" s="12">
        <f>'S6'!A19</f>
        <v>0</v>
      </c>
      <c r="AA25" s="2"/>
    </row>
    <row r="26" spans="1:27" x14ac:dyDescent="0.25">
      <c r="AA26" s="2"/>
    </row>
    <row r="27" spans="1:27" s="25" customFormat="1" ht="26.25" customHeight="1" x14ac:dyDescent="0.25">
      <c r="A27" s="12">
        <f>(INT(AVERAGE(A28:A30))) + IF(AND((INT(AVERAGE(A28:A30))) &lt; AVERAGE(A28:A30), (AVERAGE(A31:A36) &gt; AVERAGE(A28:A30))), 1, 0)</f>
        <v>0</v>
      </c>
      <c r="B27" s="10" t="s">
        <v>29</v>
      </c>
      <c r="C27" s="11" t="s">
        <v>60</v>
      </c>
      <c r="D27" s="10" t="s">
        <v>31</v>
      </c>
      <c r="E27" s="10" t="s">
        <v>32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6"/>
      <c r="Y27" s="16"/>
      <c r="Z27" s="16"/>
      <c r="AA27" s="24"/>
    </row>
    <row r="28" spans="1:27" ht="25.5" x14ac:dyDescent="0.25">
      <c r="A28" s="12">
        <f>LOOKUP(B28,Avaliação!$D$2:$E$6)</f>
        <v>0</v>
      </c>
      <c r="B28" s="32" t="s">
        <v>33</v>
      </c>
      <c r="C28" s="28" t="s">
        <v>384</v>
      </c>
      <c r="D28" s="34"/>
      <c r="E28" s="26" t="s">
        <v>754</v>
      </c>
      <c r="F28" s="12">
        <f>'D1'!A27</f>
        <v>0</v>
      </c>
      <c r="G28" s="12">
        <f>'S6'!A26</f>
        <v>0</v>
      </c>
      <c r="AA28" s="2"/>
    </row>
    <row r="29" spans="1:27" ht="25.5" x14ac:dyDescent="0.25">
      <c r="A29" s="12">
        <f>LOOKUP(B29,Avaliação!$D$2:$E$6)</f>
        <v>0</v>
      </c>
      <c r="B29" s="32" t="s">
        <v>33</v>
      </c>
      <c r="C29" s="28" t="s">
        <v>755</v>
      </c>
      <c r="D29" s="34"/>
      <c r="E29" s="26" t="s">
        <v>756</v>
      </c>
      <c r="F29" s="12">
        <f>'S6'!A25</f>
        <v>0</v>
      </c>
      <c r="AA29" s="2"/>
    </row>
    <row r="30" spans="1:27" ht="25.5" x14ac:dyDescent="0.25">
      <c r="A30" s="12">
        <f>LOOKUP(B30,Avaliação!$D$2:$E$6)</f>
        <v>0</v>
      </c>
      <c r="B30" s="32" t="s">
        <v>33</v>
      </c>
      <c r="C30" s="28" t="s">
        <v>757</v>
      </c>
      <c r="D30" s="33"/>
      <c r="E30" s="26"/>
      <c r="AA30" s="2"/>
    </row>
    <row r="31" spans="1:27" ht="25.5" x14ac:dyDescent="0.25">
      <c r="A31" s="12">
        <f>LOOKUP(B31,Avaliação!$D$2:$E$6)</f>
        <v>0</v>
      </c>
      <c r="B31" s="32" t="s">
        <v>33</v>
      </c>
      <c r="C31" s="17" t="s">
        <v>758</v>
      </c>
      <c r="D31" s="33"/>
      <c r="E31" s="26"/>
      <c r="AA31" s="2"/>
    </row>
    <row r="32" spans="1:27" ht="25.5" x14ac:dyDescent="0.25">
      <c r="A32" s="12">
        <f>LOOKUP(B32,Avaliação!$D$2:$E$6)</f>
        <v>0</v>
      </c>
      <c r="B32" s="32" t="s">
        <v>33</v>
      </c>
      <c r="C32" s="17" t="s">
        <v>759</v>
      </c>
      <c r="D32" s="33"/>
      <c r="E32" s="26"/>
      <c r="AA32" s="2"/>
    </row>
    <row r="33" spans="1:27" ht="25.5" x14ac:dyDescent="0.25">
      <c r="A33" s="12">
        <f>LOOKUP(B33,Avaliação!$D$2:$E$6)</f>
        <v>0</v>
      </c>
      <c r="B33" s="32" t="s">
        <v>33</v>
      </c>
      <c r="C33" s="17" t="s">
        <v>760</v>
      </c>
      <c r="D33" s="33"/>
      <c r="E33" s="26"/>
      <c r="AA33" s="2"/>
    </row>
    <row r="34" spans="1:27" ht="63.75" x14ac:dyDescent="0.25">
      <c r="A34" s="12">
        <f>LOOKUP(B34,Avaliação!$D$2:$E$6)</f>
        <v>0</v>
      </c>
      <c r="B34" s="32" t="s">
        <v>33</v>
      </c>
      <c r="C34" s="17" t="s">
        <v>65</v>
      </c>
      <c r="D34" s="53"/>
      <c r="E34" s="26" t="s">
        <v>761</v>
      </c>
      <c r="F34" s="12">
        <f>'A1'!A32</f>
        <v>0</v>
      </c>
      <c r="G34" s="12">
        <f>'A7'!A26</f>
        <v>0</v>
      </c>
      <c r="H34" s="12">
        <f>'A8'!A32</f>
        <v>0</v>
      </c>
      <c r="I34" s="12">
        <f>'D1'!A24</f>
        <v>0</v>
      </c>
      <c r="J34" s="12">
        <f>'D2'!A25</f>
        <v>0</v>
      </c>
      <c r="K34" s="12">
        <f>'D4'!A28</f>
        <v>0</v>
      </c>
      <c r="L34" s="12">
        <f>'D5'!A32</f>
        <v>0</v>
      </c>
      <c r="M34" s="12">
        <f>'D6'!A26</f>
        <v>0</v>
      </c>
      <c r="N34" s="12">
        <f>'Q1'!A25</f>
        <v>0</v>
      </c>
      <c r="O34" s="12">
        <f>'Q2'!A25</f>
        <v>0</v>
      </c>
      <c r="P34" s="12">
        <f>'Q3'!A24</f>
        <v>0</v>
      </c>
      <c r="Q34" s="12">
        <f>'O1'!A23</f>
        <v>0</v>
      </c>
      <c r="R34" s="12">
        <f>'O2'!A25</f>
        <v>0</v>
      </c>
      <c r="S34" s="12">
        <f>'O3'!A28</f>
        <v>0</v>
      </c>
      <c r="T34" s="12">
        <f>'O4'!A31</f>
        <v>0</v>
      </c>
      <c r="U34" s="12">
        <f>'O5'!A24</f>
        <v>0</v>
      </c>
      <c r="V34" s="12">
        <f>'O9'!A30</f>
        <v>0</v>
      </c>
      <c r="W34" s="12">
        <f>'R2'!A24</f>
        <v>0</v>
      </c>
      <c r="AA34" s="2"/>
    </row>
    <row r="35" spans="1:27" ht="25.5" x14ac:dyDescent="0.25">
      <c r="A35" s="12">
        <f>LOOKUP(B35,Avaliação!$D$2:$E$6)</f>
        <v>0</v>
      </c>
      <c r="B35" s="32" t="s">
        <v>33</v>
      </c>
      <c r="C35" s="17" t="s">
        <v>762</v>
      </c>
      <c r="D35" s="33"/>
      <c r="E35" s="26"/>
      <c r="AA35" s="2"/>
    </row>
    <row r="36" spans="1:27" ht="38.25" x14ac:dyDescent="0.25">
      <c r="A36" s="12">
        <f>LOOKUP(B36,Avaliação!$D$2:$E$6)</f>
        <v>0</v>
      </c>
      <c r="B36" s="32" t="s">
        <v>33</v>
      </c>
      <c r="C36" s="17" t="s">
        <v>388</v>
      </c>
      <c r="D36" s="53"/>
      <c r="E36" s="26" t="s">
        <v>763</v>
      </c>
      <c r="F36" s="12">
        <f>'D1'!A30</f>
        <v>0</v>
      </c>
      <c r="G36" s="12">
        <f>'D2'!A27</f>
        <v>0</v>
      </c>
      <c r="H36" s="12">
        <f>'S6'!A30</f>
        <v>0</v>
      </c>
      <c r="I36" s="12">
        <f>'O1'!A26</f>
        <v>0</v>
      </c>
      <c r="J36" s="12">
        <f>'O3'!A30</f>
        <v>0</v>
      </c>
      <c r="K36" s="12">
        <f>'O5'!A26</f>
        <v>0</v>
      </c>
      <c r="L36" s="12">
        <f>'O9'!A32</f>
        <v>0</v>
      </c>
      <c r="AA36" s="2"/>
    </row>
    <row r="37" spans="1:27" s="25" customFormat="1" x14ac:dyDescent="0.25">
      <c r="A37" s="12"/>
      <c r="B37" s="16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ht="26.25" customHeight="1" x14ac:dyDescent="0.25">
      <c r="A38" s="12">
        <f>(INT(AVERAGE(A39:A40))) + IF(AND((INT(AVERAGE(A39:A40))) &lt; AVERAGE(A39:A40), (AVERAGE(A41:A44) &gt; AVERAGE(A39:A40))), 1, 0)</f>
        <v>0</v>
      </c>
      <c r="B38" s="10" t="s">
        <v>29</v>
      </c>
      <c r="C38" s="11" t="s">
        <v>71</v>
      </c>
      <c r="D38" s="10" t="s">
        <v>31</v>
      </c>
      <c r="E38" s="10" t="s">
        <v>32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AA38" s="2"/>
    </row>
    <row r="39" spans="1:27" ht="38.25" x14ac:dyDescent="0.25">
      <c r="A39" s="12">
        <f>LOOKUP(B39,Avaliação!$D$2:$E$6)</f>
        <v>0</v>
      </c>
      <c r="B39" s="32" t="s">
        <v>33</v>
      </c>
      <c r="C39" s="28" t="s">
        <v>764</v>
      </c>
      <c r="D39" s="33"/>
      <c r="E39" s="26"/>
      <c r="AA39" s="2"/>
    </row>
    <row r="40" spans="1:27" ht="25.5" x14ac:dyDescent="0.25">
      <c r="A40" s="12">
        <f>LOOKUP(B40,Avaliação!$D$2:$E$6)</f>
        <v>0</v>
      </c>
      <c r="B40" s="32" t="s">
        <v>33</v>
      </c>
      <c r="C40" s="28" t="s">
        <v>765</v>
      </c>
      <c r="D40" s="33"/>
      <c r="E40" s="26"/>
      <c r="AA40" s="2"/>
    </row>
    <row r="41" spans="1:27" ht="25.5" x14ac:dyDescent="0.25">
      <c r="A41" s="12">
        <f>LOOKUP(B41,Avaliação!$D$2:$E$6)</f>
        <v>0</v>
      </c>
      <c r="B41" s="32" t="s">
        <v>33</v>
      </c>
      <c r="C41" s="17" t="s">
        <v>766</v>
      </c>
      <c r="D41" s="34"/>
      <c r="E41" s="26" t="s">
        <v>767</v>
      </c>
      <c r="F41" s="12">
        <f>'D1'!A36</f>
        <v>0</v>
      </c>
      <c r="G41" s="12">
        <f>'D3'!A38</f>
        <v>0</v>
      </c>
      <c r="AA41" s="2"/>
    </row>
    <row r="42" spans="1:27" ht="25.5" x14ac:dyDescent="0.25">
      <c r="A42" s="12">
        <f>LOOKUP(B42,Avaliação!$D$2:$E$6)</f>
        <v>0</v>
      </c>
      <c r="B42" s="32" t="s">
        <v>33</v>
      </c>
      <c r="C42" s="17" t="s">
        <v>768</v>
      </c>
      <c r="D42" s="33"/>
      <c r="E42" s="26"/>
      <c r="AA42" s="2"/>
    </row>
    <row r="43" spans="1:27" ht="25.5" x14ac:dyDescent="0.25">
      <c r="A43" s="12">
        <f>LOOKUP(B43,Avaliação!$D$2:$E$6)</f>
        <v>0</v>
      </c>
      <c r="B43" s="32" t="s">
        <v>33</v>
      </c>
      <c r="C43" s="17" t="s">
        <v>390</v>
      </c>
      <c r="D43" s="34"/>
      <c r="E43" s="26" t="s">
        <v>767</v>
      </c>
      <c r="F43" s="12">
        <f>'D1'!A33</f>
        <v>0</v>
      </c>
      <c r="G43" s="12">
        <f>'D3'!A34</f>
        <v>0</v>
      </c>
      <c r="AA43" s="2"/>
    </row>
    <row r="44" spans="1:27" ht="38.25" x14ac:dyDescent="0.25">
      <c r="A44" s="12">
        <f>LOOKUP(B44,Avaliação!$D$2:$E$6)</f>
        <v>0</v>
      </c>
      <c r="B44" s="32" t="s">
        <v>33</v>
      </c>
      <c r="C44" s="17" t="s">
        <v>769</v>
      </c>
      <c r="D44" s="34"/>
      <c r="E44" s="26" t="s">
        <v>770</v>
      </c>
      <c r="F44" s="12">
        <f>'D1'!A37</f>
        <v>0</v>
      </c>
      <c r="G44" s="12">
        <f>'D3'!A39</f>
        <v>0</v>
      </c>
      <c r="H44" s="12">
        <f>'O4'!A39</f>
        <v>0</v>
      </c>
      <c r="AA44" s="2"/>
    </row>
    <row r="45" spans="1:27" x14ac:dyDescent="0.25">
      <c r="AA45" s="2"/>
    </row>
    <row r="46" spans="1:27" x14ac:dyDescent="0.25">
      <c r="AA46" s="2"/>
    </row>
    <row r="47" spans="1:27" ht="15" customHeight="1" x14ac:dyDescent="0.25">
      <c r="A47" s="56" t="s">
        <v>21</v>
      </c>
      <c r="B47" s="55"/>
    </row>
    <row r="48" spans="1:27" ht="15" customHeight="1" x14ac:dyDescent="0.25">
      <c r="A48" s="16">
        <v>0</v>
      </c>
      <c r="B48" s="59" t="s">
        <v>22</v>
      </c>
    </row>
    <row r="49" spans="1:2" ht="15.75" customHeight="1" x14ac:dyDescent="0.25">
      <c r="A49" s="16">
        <v>1</v>
      </c>
      <c r="B49" s="59" t="s">
        <v>23</v>
      </c>
    </row>
    <row r="50" spans="1:2" ht="15.75" customHeight="1" x14ac:dyDescent="0.25">
      <c r="A50" s="16">
        <v>2</v>
      </c>
      <c r="B50" s="59" t="s">
        <v>24</v>
      </c>
    </row>
    <row r="51" spans="1:2" ht="15.75" customHeight="1" x14ac:dyDescent="0.25">
      <c r="A51" s="16">
        <v>3</v>
      </c>
      <c r="B51" s="59" t="s">
        <v>25</v>
      </c>
    </row>
    <row r="52" spans="1:2" ht="15.75" customHeight="1" x14ac:dyDescent="0.25">
      <c r="A52" s="16">
        <v>4</v>
      </c>
      <c r="B52" s="59" t="s">
        <v>26</v>
      </c>
    </row>
    <row r="53" spans="1:2" ht="15.75" customHeight="1" x14ac:dyDescent="0.25"/>
    <row r="54" spans="1:2" ht="15.75" customHeight="1" x14ac:dyDescent="0.25">
      <c r="A54" s="70" t="s">
        <v>74</v>
      </c>
      <c r="B54" s="16" t="s">
        <v>75</v>
      </c>
    </row>
    <row r="55" spans="1:2" ht="15.75" customHeight="1" x14ac:dyDescent="0.25"/>
    <row r="56" spans="1:2" ht="15.75" customHeight="1" x14ac:dyDescent="0.25"/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selectLockedCells="1"/>
  <conditionalFormatting sqref="A2:A46 A53 A55:A1048576">
    <cfRule type="cellIs" dxfId="384" priority="21" operator="equal">
      <formula>0</formula>
    </cfRule>
    <cfRule type="cellIs" dxfId="383" priority="22" operator="equal">
      <formula>1</formula>
    </cfRule>
    <cfRule type="cellIs" dxfId="382" priority="23" operator="equal">
      <formula>2</formula>
    </cfRule>
    <cfRule type="cellIs" dxfId="381" priority="24" operator="equal">
      <formula>3</formula>
    </cfRule>
    <cfRule type="cellIs" dxfId="380" priority="25" operator="equal">
      <formula>4</formula>
    </cfRule>
  </conditionalFormatting>
  <conditionalFormatting sqref="F1:W1 F3:W6 F8:W17 F19:W26 F28:W37 F39:W1048576">
    <cfRule type="cellIs" dxfId="379" priority="16" operator="equal">
      <formula>0</formula>
    </cfRule>
    <cfRule type="cellIs" dxfId="378" priority="17" operator="equal">
      <formula>1</formula>
    </cfRule>
    <cfRule type="cellIs" dxfId="377" priority="18" operator="equal">
      <formula>2</formula>
    </cfRule>
    <cfRule type="cellIs" dxfId="376" priority="19" operator="equal">
      <formula>3</formula>
    </cfRule>
    <cfRule type="cellIs" dxfId="375" priority="20" operator="equal">
      <formula>4</formula>
    </cfRule>
  </conditionalFormatting>
  <conditionalFormatting sqref="F38:W38 F27:W27 F18:W18 F7:W7 F2:W2">
    <cfRule type="cellIs" dxfId="374" priority="11" operator="equal">
      <formula>0</formula>
    </cfRule>
    <cfRule type="cellIs" dxfId="373" priority="12" operator="equal">
      <formula>1</formula>
    </cfRule>
    <cfRule type="cellIs" dxfId="372" priority="13" operator="equal">
      <formula>2</formula>
    </cfRule>
    <cfRule type="cellIs" dxfId="371" priority="14" operator="equal">
      <formula>3</formula>
    </cfRule>
    <cfRule type="cellIs" dxfId="370" priority="15" operator="equal">
      <formula>4</formula>
    </cfRule>
  </conditionalFormatting>
  <conditionalFormatting sqref="A48:A52">
    <cfRule type="cellIs" dxfId="369" priority="6" operator="equal">
      <formula>0</formula>
    </cfRule>
    <cfRule type="cellIs" dxfId="368" priority="7" operator="equal">
      <formula>1</formula>
    </cfRule>
    <cfRule type="cellIs" dxfId="367" priority="8" operator="equal">
      <formula>2</formula>
    </cfRule>
    <cfRule type="cellIs" dxfId="366" priority="9" operator="equal">
      <formula>3</formula>
    </cfRule>
    <cfRule type="cellIs" dxfId="365" priority="10" operator="equal">
      <formula>4</formula>
    </cfRule>
  </conditionalFormatting>
  <conditionalFormatting sqref="A54">
    <cfRule type="cellIs" dxfId="364" priority="1" operator="equal">
      <formula>0</formula>
    </cfRule>
    <cfRule type="cellIs" dxfId="363" priority="2" operator="equal">
      <formula>1</formula>
    </cfRule>
    <cfRule type="cellIs" dxfId="362" priority="3" operator="equal">
      <formula>2</formula>
    </cfRule>
    <cfRule type="cellIs" dxfId="361" priority="4" operator="equal">
      <formula>3</formula>
    </cfRule>
    <cfRule type="cellIs" dxfId="36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B3:B5 B8:B16 B19:B25 B28:B36 B39:B44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B993"/>
  <sheetViews>
    <sheetView zoomScale="90" zoomScaleNormal="90" workbookViewId="0">
      <pane ySplit="1" topLeftCell="A2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7" width="8.7109375" style="12" customWidth="1"/>
    <col min="28" max="28" width="14.42578125" style="1"/>
  </cols>
  <sheetData>
    <row r="1" spans="1:28" s="22" customFormat="1" ht="29.25" customHeight="1" x14ac:dyDescent="0.25">
      <c r="A1" s="20" t="s">
        <v>771</v>
      </c>
      <c r="B1" s="20" t="s">
        <v>772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</row>
    <row r="2" spans="1:28" s="25" customFormat="1" ht="29.25" customHeight="1" x14ac:dyDescent="0.25">
      <c r="A2" s="12">
        <f>(INT(AVERAGE(A3))) + IF(AND((INT(AVERAGE(A3))) &lt; AVERAGE(A3), (AVERAGE(A4)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16"/>
      <c r="AB2" s="24"/>
    </row>
    <row r="3" spans="1:28" ht="25.5" x14ac:dyDescent="0.25">
      <c r="A3" s="12">
        <f>LOOKUP(B3,Avaliação!$D$2:$E$6)</f>
        <v>0</v>
      </c>
      <c r="B3" s="32" t="s">
        <v>33</v>
      </c>
      <c r="C3" s="28" t="s">
        <v>773</v>
      </c>
      <c r="D3" s="57"/>
    </row>
    <row r="4" spans="1:28" ht="21" customHeight="1" x14ac:dyDescent="0.25">
      <c r="A4" s="12">
        <f>LOOKUP(B4,Avaliação!$D$2:$E$6)</f>
        <v>0</v>
      </c>
      <c r="B4" s="32" t="s">
        <v>33</v>
      </c>
      <c r="C4" s="17" t="s">
        <v>774</v>
      </c>
      <c r="D4" s="35"/>
    </row>
    <row r="6" spans="1:28" ht="29.25" customHeight="1" x14ac:dyDescent="0.25">
      <c r="A6" s="12">
        <f>(INT(AVERAGE(A7:A9))) + IF(AND((INT(AVERAGE(A7:A9))) &lt; AVERAGE(A7:A9), (AVERAGE(A10:A12) &gt; AVERAGE(A7:A9))), 1, 0)</f>
        <v>0</v>
      </c>
      <c r="B6" s="10" t="s">
        <v>29</v>
      </c>
      <c r="C6" s="11" t="s">
        <v>40</v>
      </c>
      <c r="D6" s="10" t="s">
        <v>31</v>
      </c>
      <c r="E6" s="10" t="s">
        <v>32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8" ht="25.5" x14ac:dyDescent="0.25">
      <c r="A7" s="12">
        <f>LOOKUP(B7,Avaliação!$D$2:$E$6)</f>
        <v>0</v>
      </c>
      <c r="B7" s="32" t="s">
        <v>33</v>
      </c>
      <c r="C7" s="28" t="s">
        <v>775</v>
      </c>
      <c r="D7" s="57"/>
      <c r="E7" s="26" t="s">
        <v>776</v>
      </c>
      <c r="F7" s="12">
        <f>'D5'!A4</f>
        <v>0</v>
      </c>
      <c r="G7" s="12">
        <f>'O4'!A7</f>
        <v>0</v>
      </c>
    </row>
    <row r="8" spans="1:28" ht="19.5" customHeight="1" x14ac:dyDescent="0.25">
      <c r="A8" s="12">
        <f>LOOKUP(B8,Avaliação!$D$2:$E$6)</f>
        <v>0</v>
      </c>
      <c r="B8" s="32" t="s">
        <v>33</v>
      </c>
      <c r="C8" s="28" t="s">
        <v>777</v>
      </c>
      <c r="D8" s="57"/>
      <c r="E8" s="26" t="s">
        <v>778</v>
      </c>
      <c r="F8" s="12">
        <f>'O4'!A8</f>
        <v>0</v>
      </c>
    </row>
    <row r="9" spans="1:28" s="25" customFormat="1" ht="25.5" x14ac:dyDescent="0.25">
      <c r="A9" s="12">
        <f>LOOKUP(B9,Avaliação!$D$2:$E$6)</f>
        <v>0</v>
      </c>
      <c r="B9" s="32" t="s">
        <v>33</v>
      </c>
      <c r="C9" s="28" t="s">
        <v>779</v>
      </c>
      <c r="D9" s="57"/>
      <c r="E9" s="2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16"/>
      <c r="AB9" s="24"/>
    </row>
    <row r="10" spans="1:28" ht="38.25" x14ac:dyDescent="0.25">
      <c r="A10" s="12">
        <f>LOOKUP(B10,Avaliação!$D$2:$E$6)</f>
        <v>0</v>
      </c>
      <c r="B10" s="32" t="s">
        <v>33</v>
      </c>
      <c r="C10" s="17" t="s">
        <v>780</v>
      </c>
      <c r="D10" s="35"/>
      <c r="E10" s="26"/>
    </row>
    <row r="11" spans="1:28" ht="38.25" x14ac:dyDescent="0.25">
      <c r="A11" s="12">
        <f>LOOKUP(B11,Avaliação!$D$2:$E$6)</f>
        <v>0</v>
      </c>
      <c r="B11" s="32" t="s">
        <v>33</v>
      </c>
      <c r="C11" s="17" t="s">
        <v>781</v>
      </c>
      <c r="D11" s="35"/>
      <c r="E11" s="26"/>
    </row>
    <row r="12" spans="1:28" ht="21" customHeight="1" x14ac:dyDescent="0.25">
      <c r="A12" s="12">
        <f>LOOKUP(B12,Avaliação!$D$2:$E$6)</f>
        <v>0</v>
      </c>
      <c r="B12" s="32" t="s">
        <v>33</v>
      </c>
      <c r="C12" s="17" t="s">
        <v>288</v>
      </c>
      <c r="D12" s="35"/>
      <c r="E12" s="26" t="s">
        <v>782</v>
      </c>
      <c r="F12" s="12">
        <f>'A6'!A15</f>
        <v>0</v>
      </c>
      <c r="G12" s="12">
        <f>'A8'!A16</f>
        <v>0</v>
      </c>
    </row>
    <row r="14" spans="1:28" ht="29.25" customHeight="1" x14ac:dyDescent="0.25">
      <c r="A14" s="12">
        <f>(INT(AVERAGE(A15:A16))) + IF(AND((INT(AVERAGE(A15:A16))) &lt; AVERAGE(A15:A16), (AVERAGE(A17:A19) &gt; AVERAGE(A15:A16))), 1, 0)</f>
        <v>0</v>
      </c>
      <c r="B14" s="10" t="s">
        <v>29</v>
      </c>
      <c r="C14" s="11" t="s">
        <v>52</v>
      </c>
      <c r="D14" s="10" t="s">
        <v>31</v>
      </c>
      <c r="E14" s="10" t="s">
        <v>32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8" ht="38.25" x14ac:dyDescent="0.25">
      <c r="A15" s="12">
        <f>LOOKUP(B15,Avaliação!$D$2:$E$6)</f>
        <v>0</v>
      </c>
      <c r="B15" s="32" t="s">
        <v>33</v>
      </c>
      <c r="C15" s="28" t="s">
        <v>783</v>
      </c>
      <c r="D15" s="57"/>
      <c r="E15" s="26"/>
    </row>
    <row r="16" spans="1:28" ht="38.25" x14ac:dyDescent="0.25">
      <c r="A16" s="12">
        <f>LOOKUP(B16,Avaliação!$D$2:$E$6)</f>
        <v>0</v>
      </c>
      <c r="B16" s="32" t="s">
        <v>33</v>
      </c>
      <c r="C16" s="28" t="s">
        <v>784</v>
      </c>
      <c r="D16" s="57"/>
      <c r="E16" s="26"/>
    </row>
    <row r="17" spans="1:28" ht="25.5" x14ac:dyDescent="0.25">
      <c r="A17" s="12">
        <f>LOOKUP(B17,Avaliação!$D$2:$E$6)</f>
        <v>0</v>
      </c>
      <c r="B17" s="32" t="s">
        <v>33</v>
      </c>
      <c r="C17" s="17" t="s">
        <v>414</v>
      </c>
      <c r="D17" s="35"/>
      <c r="E17" s="26" t="s">
        <v>540</v>
      </c>
      <c r="F17" s="12">
        <f>'D1'!A20</f>
        <v>0</v>
      </c>
      <c r="G17" s="12">
        <f>'D2'!A20</f>
        <v>0</v>
      </c>
      <c r="H17" s="12">
        <f>'S5'!A25</f>
        <v>0</v>
      </c>
    </row>
    <row r="18" spans="1:28" ht="51" x14ac:dyDescent="0.25">
      <c r="A18" s="12">
        <f>LOOKUP(B18,Avaliação!$D$2:$E$6)</f>
        <v>0</v>
      </c>
      <c r="B18" s="32" t="s">
        <v>33</v>
      </c>
      <c r="C18" s="17" t="s">
        <v>231</v>
      </c>
      <c r="D18" s="35"/>
      <c r="E18" s="26" t="s">
        <v>785</v>
      </c>
      <c r="F18" s="12">
        <f>'A6'!A25</f>
        <v>0</v>
      </c>
      <c r="G18" s="12">
        <f>'A7'!A19</f>
        <v>0</v>
      </c>
      <c r="H18" s="12">
        <f>'D1'!A19</f>
        <v>0</v>
      </c>
      <c r="I18" s="12">
        <f>'D2'!A19</f>
        <v>0</v>
      </c>
      <c r="J18" s="12">
        <f>'D3'!A22</f>
        <v>0</v>
      </c>
      <c r="K18" s="12">
        <f>'D7'!A27</f>
        <v>0</v>
      </c>
      <c r="L18" s="12">
        <f>'S5'!A24</f>
        <v>0</v>
      </c>
      <c r="M18" s="12">
        <f>'O1'!A14</f>
        <v>0</v>
      </c>
      <c r="N18" s="12">
        <f>'O3'!A20</f>
        <v>0</v>
      </c>
      <c r="O18" s="12">
        <f>'O4'!A22</f>
        <v>0</v>
      </c>
      <c r="P18" s="12">
        <f>'O5'!A16</f>
        <v>0</v>
      </c>
      <c r="Q18" s="12">
        <f>'O9'!A22</f>
        <v>0</v>
      </c>
      <c r="R18" s="12">
        <f>'R2'!A18</f>
        <v>0</v>
      </c>
      <c r="S18" s="12">
        <f>'R4'!A18</f>
        <v>0</v>
      </c>
    </row>
    <row r="19" spans="1:28" s="25" customFormat="1" ht="25.5" x14ac:dyDescent="0.25">
      <c r="A19" s="12">
        <f>LOOKUP(B19,Avaliação!$D$2:$E$6)</f>
        <v>0</v>
      </c>
      <c r="B19" s="32" t="s">
        <v>33</v>
      </c>
      <c r="C19" s="17" t="s">
        <v>378</v>
      </c>
      <c r="D19" s="35"/>
      <c r="E19" s="26" t="s">
        <v>786</v>
      </c>
      <c r="F19" s="12">
        <f>'D1'!A20</f>
        <v>0</v>
      </c>
      <c r="G19" s="12">
        <f>'S5'!A25</f>
        <v>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16"/>
      <c r="AB19" s="24"/>
    </row>
    <row r="21" spans="1:28" ht="29.25" customHeight="1" x14ac:dyDescent="0.25">
      <c r="A21" s="12">
        <f>(INT(AVERAGE(A22:A24))) + IF(AND((INT(AVERAGE(A22:A24))) &lt; AVERAGE(A22:A24), (AVERAGE(A25:A30) &gt; AVERAGE(A22:A24))), 1, 0)</f>
        <v>0</v>
      </c>
      <c r="B21" s="10" t="s">
        <v>29</v>
      </c>
      <c r="C21" s="11" t="s">
        <v>60</v>
      </c>
      <c r="D21" s="10" t="s">
        <v>31</v>
      </c>
      <c r="E21" s="10" t="s">
        <v>32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8" ht="38.25" x14ac:dyDescent="0.25">
      <c r="A22" s="12">
        <f>LOOKUP(B22,Avaliação!$D$2:$E$6)</f>
        <v>0</v>
      </c>
      <c r="B22" s="32" t="s">
        <v>33</v>
      </c>
      <c r="C22" s="28" t="s">
        <v>787</v>
      </c>
      <c r="D22" s="57"/>
      <c r="E22" s="26"/>
    </row>
    <row r="23" spans="1:28" ht="25.5" x14ac:dyDescent="0.25">
      <c r="A23" s="12">
        <f>LOOKUP(B23,Avaliação!$D$2:$E$6)</f>
        <v>0</v>
      </c>
      <c r="B23" s="32" t="s">
        <v>33</v>
      </c>
      <c r="C23" s="28" t="s">
        <v>788</v>
      </c>
      <c r="D23" s="57"/>
      <c r="E23" s="26"/>
    </row>
    <row r="24" spans="1:28" ht="25.5" x14ac:dyDescent="0.25">
      <c r="A24" s="12">
        <f>LOOKUP(B24,Avaliação!$D$2:$E$6)</f>
        <v>0</v>
      </c>
      <c r="B24" s="32" t="s">
        <v>33</v>
      </c>
      <c r="C24" s="28" t="s">
        <v>789</v>
      </c>
      <c r="D24" s="57"/>
      <c r="E24" s="26"/>
    </row>
    <row r="25" spans="1:28" ht="25.5" x14ac:dyDescent="0.25">
      <c r="A25" s="12">
        <f>LOOKUP(B25,Avaliação!$D$2:$E$6)</f>
        <v>0</v>
      </c>
      <c r="B25" s="32" t="s">
        <v>33</v>
      </c>
      <c r="C25" s="17" t="s">
        <v>790</v>
      </c>
      <c r="D25" s="35"/>
      <c r="E25" s="26" t="s">
        <v>791</v>
      </c>
      <c r="F25" s="12">
        <f>'S5'!A29</f>
        <v>0</v>
      </c>
    </row>
    <row r="26" spans="1:28" ht="22.5" customHeight="1" x14ac:dyDescent="0.25">
      <c r="A26" s="12">
        <f>LOOKUP(B26,Avaliação!$D$2:$E$6)</f>
        <v>0</v>
      </c>
      <c r="B26" s="32" t="s">
        <v>33</v>
      </c>
      <c r="C26" s="17" t="s">
        <v>384</v>
      </c>
      <c r="D26" s="35"/>
      <c r="E26" s="26" t="s">
        <v>792</v>
      </c>
      <c r="F26" s="12">
        <f>'D1'!A27</f>
        <v>0</v>
      </c>
      <c r="G26" s="12">
        <f>'S5'!A28</f>
        <v>0</v>
      </c>
    </row>
    <row r="27" spans="1:28" s="25" customFormat="1" ht="28.5" customHeight="1" x14ac:dyDescent="0.25">
      <c r="A27" s="12">
        <f>LOOKUP(B27,Avaliação!$D$2:$E$6)</f>
        <v>0</v>
      </c>
      <c r="B27" s="32" t="s">
        <v>33</v>
      </c>
      <c r="C27" s="17" t="s">
        <v>793</v>
      </c>
      <c r="D27" s="35"/>
      <c r="E27" s="2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16"/>
      <c r="AB27" s="24"/>
    </row>
    <row r="28" spans="1:28" ht="28.5" customHeight="1" x14ac:dyDescent="0.25">
      <c r="A28" s="12">
        <f>LOOKUP(B28,Avaliação!$D$2:$E$6)</f>
        <v>0</v>
      </c>
      <c r="B28" s="32" t="s">
        <v>33</v>
      </c>
      <c r="C28" s="17" t="s">
        <v>794</v>
      </c>
      <c r="D28" s="35"/>
      <c r="E28" s="26"/>
    </row>
    <row r="29" spans="1:28" ht="28.5" customHeight="1" x14ac:dyDescent="0.25">
      <c r="A29" s="12">
        <f>LOOKUP(B29,Avaliação!$D$2:$E$6)</f>
        <v>0</v>
      </c>
      <c r="B29" s="32" t="s">
        <v>33</v>
      </c>
      <c r="C29" s="17" t="s">
        <v>795</v>
      </c>
      <c r="D29" s="35"/>
      <c r="E29" s="26"/>
    </row>
    <row r="30" spans="1:28" ht="38.25" x14ac:dyDescent="0.25">
      <c r="A30" s="12">
        <f>LOOKUP(B30,Avaliação!$D$2:$E$6)</f>
        <v>0</v>
      </c>
      <c r="B30" s="32" t="s">
        <v>33</v>
      </c>
      <c r="C30" s="17" t="s">
        <v>388</v>
      </c>
      <c r="D30" s="35"/>
      <c r="E30" s="26" t="s">
        <v>796</v>
      </c>
      <c r="F30" s="12">
        <f>'D1'!A30</f>
        <v>0</v>
      </c>
      <c r="G30" s="12">
        <f>'D2'!A27</f>
        <v>0</v>
      </c>
      <c r="H30" s="12">
        <f>'S5'!A36</f>
        <v>0</v>
      </c>
      <c r="I30" s="12">
        <f>'O1'!A26</f>
        <v>0</v>
      </c>
      <c r="J30" s="12">
        <f>'O3'!A30</f>
        <v>0</v>
      </c>
      <c r="K30" s="12">
        <f>'O5'!A26</f>
        <v>0</v>
      </c>
      <c r="L30" s="12">
        <f>'O9'!A32</f>
        <v>0</v>
      </c>
    </row>
    <row r="31" spans="1:28" x14ac:dyDescent="0.25">
      <c r="K31" s="12">
        <f>'O5'!A27</f>
        <v>0</v>
      </c>
    </row>
    <row r="32" spans="1:28" ht="29.25" customHeight="1" x14ac:dyDescent="0.25">
      <c r="A32" s="12">
        <f>(INT(AVERAGE(A33))) + IF(AND((INT(AVERAGE(A33))) &lt; AVERAGE(A33), (AVERAGE(A34:A37) &gt; AVERAGE(A33))), 1, 0)</f>
        <v>0</v>
      </c>
      <c r="B32" s="10" t="s">
        <v>29</v>
      </c>
      <c r="C32" s="11" t="s">
        <v>71</v>
      </c>
      <c r="D32" s="10" t="s">
        <v>31</v>
      </c>
      <c r="E32" s="10" t="s">
        <v>32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8" ht="38.25" x14ac:dyDescent="0.25">
      <c r="A33" s="12">
        <f>LOOKUP(B33,Avaliação!$D$2:$E$6)</f>
        <v>0</v>
      </c>
      <c r="B33" s="32" t="s">
        <v>33</v>
      </c>
      <c r="C33" s="28" t="s">
        <v>797</v>
      </c>
      <c r="D33" s="57"/>
      <c r="E33" s="26"/>
    </row>
    <row r="34" spans="1:28" ht="25.5" x14ac:dyDescent="0.25">
      <c r="A34" s="12">
        <f>LOOKUP(B34,Avaliação!$D$2:$E$6)</f>
        <v>0</v>
      </c>
      <c r="B34" s="32" t="s">
        <v>33</v>
      </c>
      <c r="C34" s="17" t="s">
        <v>798</v>
      </c>
      <c r="D34" s="35"/>
      <c r="E34" s="26"/>
    </row>
    <row r="35" spans="1:28" ht="25.5" x14ac:dyDescent="0.25">
      <c r="A35" s="12">
        <f>LOOKUP(B35,Avaliação!$D$2:$E$6)</f>
        <v>0</v>
      </c>
      <c r="B35" s="32" t="s">
        <v>33</v>
      </c>
      <c r="C35" s="17" t="s">
        <v>799</v>
      </c>
      <c r="D35" s="35"/>
      <c r="E35" s="26"/>
    </row>
    <row r="36" spans="1:28" ht="25.5" x14ac:dyDescent="0.25">
      <c r="A36" s="12">
        <f>LOOKUP(B36,Avaliação!$D$2:$E$6)</f>
        <v>0</v>
      </c>
      <c r="B36" s="32" t="s">
        <v>33</v>
      </c>
      <c r="C36" s="17" t="s">
        <v>800</v>
      </c>
      <c r="D36" s="35"/>
      <c r="E36" s="26"/>
    </row>
    <row r="37" spans="1:28" s="25" customFormat="1" ht="38.25" x14ac:dyDescent="0.25">
      <c r="A37" s="12">
        <f>LOOKUP(B37,Avaliação!$D$2:$E$6)</f>
        <v>0</v>
      </c>
      <c r="B37" s="32" t="s">
        <v>33</v>
      </c>
      <c r="C37" s="17" t="s">
        <v>801</v>
      </c>
      <c r="D37" s="35"/>
      <c r="E37" s="2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16"/>
      <c r="AB37" s="24"/>
    </row>
    <row r="40" spans="1:28" ht="15" customHeight="1" x14ac:dyDescent="0.25">
      <c r="A40" s="56" t="s">
        <v>21</v>
      </c>
      <c r="B40" s="55"/>
    </row>
    <row r="41" spans="1:28" ht="15" customHeight="1" x14ac:dyDescent="0.25">
      <c r="A41" s="16">
        <v>0</v>
      </c>
      <c r="B41" s="59" t="s">
        <v>22</v>
      </c>
    </row>
    <row r="42" spans="1:28" ht="15" customHeight="1" x14ac:dyDescent="0.25">
      <c r="A42" s="16">
        <v>1</v>
      </c>
      <c r="B42" s="59" t="s">
        <v>23</v>
      </c>
    </row>
    <row r="43" spans="1:28" ht="15" customHeight="1" x14ac:dyDescent="0.25">
      <c r="A43" s="16">
        <v>2</v>
      </c>
      <c r="B43" s="59" t="s">
        <v>24</v>
      </c>
    </row>
    <row r="44" spans="1:28" ht="15" customHeight="1" x14ac:dyDescent="0.25">
      <c r="A44" s="16">
        <v>3</v>
      </c>
      <c r="B44" s="59" t="s">
        <v>25</v>
      </c>
    </row>
    <row r="45" spans="1:28" ht="15" customHeight="1" x14ac:dyDescent="0.25">
      <c r="A45" s="16">
        <v>4</v>
      </c>
      <c r="B45" s="59" t="s">
        <v>26</v>
      </c>
    </row>
    <row r="47" spans="1:28" ht="15" customHeight="1" x14ac:dyDescent="0.25">
      <c r="A47" s="70" t="s">
        <v>74</v>
      </c>
      <c r="B47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sheetProtection selectLockedCells="1"/>
  <conditionalFormatting sqref="A2:A39 A46 A48:A1048576">
    <cfRule type="cellIs" dxfId="359" priority="21" operator="equal">
      <formula>0</formula>
    </cfRule>
    <cfRule type="cellIs" dxfId="358" priority="22" operator="equal">
      <formula>1</formula>
    </cfRule>
    <cfRule type="cellIs" dxfId="357" priority="23" operator="equal">
      <formula>2</formula>
    </cfRule>
    <cfRule type="cellIs" dxfId="356" priority="24" operator="equal">
      <formula>3</formula>
    </cfRule>
    <cfRule type="cellIs" dxfId="355" priority="25" operator="equal">
      <formula>4</formula>
    </cfRule>
  </conditionalFormatting>
  <conditionalFormatting sqref="F1:W1 F3:W5 F7:W13 F15:W20 F22:W31 F33:W1048576">
    <cfRule type="cellIs" dxfId="354" priority="16" operator="equal">
      <formula>0</formula>
    </cfRule>
    <cfRule type="cellIs" dxfId="353" priority="17" operator="equal">
      <formula>1</formula>
    </cfRule>
    <cfRule type="cellIs" dxfId="352" priority="18" operator="equal">
      <formula>2</formula>
    </cfRule>
    <cfRule type="cellIs" dxfId="351" priority="19" operator="equal">
      <formula>3</formula>
    </cfRule>
    <cfRule type="cellIs" dxfId="350" priority="20" operator="equal">
      <formula>4</formula>
    </cfRule>
  </conditionalFormatting>
  <conditionalFormatting sqref="F32:W32 F21:W21 F14:W14 F6:W6 F2:W2">
    <cfRule type="cellIs" dxfId="349" priority="11" operator="equal">
      <formula>0</formula>
    </cfRule>
    <cfRule type="cellIs" dxfId="348" priority="12" operator="equal">
      <formula>1</formula>
    </cfRule>
    <cfRule type="cellIs" dxfId="347" priority="13" operator="equal">
      <formula>2</formula>
    </cfRule>
    <cfRule type="cellIs" dxfId="346" priority="14" operator="equal">
      <formula>3</formula>
    </cfRule>
    <cfRule type="cellIs" dxfId="345" priority="15" operator="equal">
      <formula>4</formula>
    </cfRule>
  </conditionalFormatting>
  <conditionalFormatting sqref="A41:A45">
    <cfRule type="cellIs" dxfId="344" priority="6" operator="equal">
      <formula>0</formula>
    </cfRule>
    <cfRule type="cellIs" dxfId="343" priority="7" operator="equal">
      <formula>1</formula>
    </cfRule>
    <cfRule type="cellIs" dxfId="342" priority="8" operator="equal">
      <formula>2</formula>
    </cfRule>
    <cfRule type="cellIs" dxfId="341" priority="9" operator="equal">
      <formula>3</formula>
    </cfRule>
    <cfRule type="cellIs" dxfId="340" priority="10" operator="equal">
      <formula>4</formula>
    </cfRule>
  </conditionalFormatting>
  <conditionalFormatting sqref="A47">
    <cfRule type="cellIs" dxfId="339" priority="1" operator="equal">
      <formula>0</formula>
    </cfRule>
    <cfRule type="cellIs" dxfId="338" priority="2" operator="equal">
      <formula>1</formula>
    </cfRule>
    <cfRule type="cellIs" dxfId="337" priority="3" operator="equal">
      <formula>2</formula>
    </cfRule>
    <cfRule type="cellIs" dxfId="336" priority="4" operator="equal">
      <formula>3</formula>
    </cfRule>
    <cfRule type="cellIs" dxfId="33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B3:B4 B7:B12 B15:B19 B22:B30 B33:B37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A989"/>
  <sheetViews>
    <sheetView zoomScale="90" zoomScaleNormal="90" workbookViewId="0">
      <pane ySplit="1" topLeftCell="A29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802</v>
      </c>
      <c r="B1" s="20" t="s">
        <v>803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24.75" customHeight="1" x14ac:dyDescent="0.25">
      <c r="A2" s="12">
        <f>(INT(AVERAGE(A3))) + IF(AND((INT(AVERAGE(A3))) &lt; AVERAGE(A3), (AVERAGE(A4)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804</v>
      </c>
      <c r="D3" s="33"/>
      <c r="E3" s="26"/>
      <c r="AA3" s="2"/>
    </row>
    <row r="4" spans="1:27" ht="25.5" x14ac:dyDescent="0.25">
      <c r="A4" s="12">
        <f>LOOKUP(B4,Avaliação!$D$2:$E$6)</f>
        <v>0</v>
      </c>
      <c r="B4" s="32" t="s">
        <v>33</v>
      </c>
      <c r="C4" s="17" t="s">
        <v>805</v>
      </c>
      <c r="D4" s="33"/>
      <c r="E4" s="26"/>
      <c r="AA4" s="2"/>
    </row>
    <row r="5" spans="1:27" x14ac:dyDescent="0.25">
      <c r="AA5" s="2"/>
    </row>
    <row r="6" spans="1:27" ht="24.75" customHeight="1" x14ac:dyDescent="0.25">
      <c r="A6" s="12">
        <f>(INT(AVERAGE(A7:A9))) + IF(AND((INT(AVERAGE(A7:A9))) &lt; AVERAGE(A7:A10), (AVERAGE(A10:A12) &gt; AVERAGE(A7:A9))), 1, 0)</f>
        <v>0</v>
      </c>
      <c r="B6" s="10" t="s">
        <v>29</v>
      </c>
      <c r="C6" s="10" t="s">
        <v>40</v>
      </c>
      <c r="D6" s="10" t="s">
        <v>31</v>
      </c>
      <c r="E6" s="10" t="s">
        <v>32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A6" s="2"/>
    </row>
    <row r="7" spans="1:27" ht="25.5" x14ac:dyDescent="0.25">
      <c r="A7" s="12">
        <f>LOOKUP(B7,Avaliação!$D$2:$E$6)</f>
        <v>0</v>
      </c>
      <c r="B7" s="32" t="s">
        <v>33</v>
      </c>
      <c r="C7" s="28" t="s">
        <v>806</v>
      </c>
      <c r="D7" s="33"/>
      <c r="AA7" s="2"/>
    </row>
    <row r="8" spans="1:27" ht="38.25" x14ac:dyDescent="0.25">
      <c r="A8" s="12">
        <f>LOOKUP(B8,Avaliação!$D$2:$E$6)</f>
        <v>0</v>
      </c>
      <c r="B8" s="32" t="s">
        <v>33</v>
      </c>
      <c r="C8" s="28" t="s">
        <v>807</v>
      </c>
      <c r="D8" s="34"/>
      <c r="E8" s="26" t="s">
        <v>808</v>
      </c>
      <c r="F8" s="12">
        <f>'Q2'!A8</f>
        <v>0</v>
      </c>
      <c r="AA8" s="2"/>
    </row>
    <row r="9" spans="1:27" s="25" customFormat="1" ht="25.5" x14ac:dyDescent="0.25">
      <c r="A9" s="12">
        <f>LOOKUP(B9,Avaliação!$D$2:$E$6)</f>
        <v>0</v>
      </c>
      <c r="B9" s="32" t="s">
        <v>33</v>
      </c>
      <c r="C9" s="28" t="s">
        <v>809</v>
      </c>
      <c r="D9" s="33"/>
      <c r="E9" s="2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25.5" x14ac:dyDescent="0.25">
      <c r="A10" s="12">
        <f>LOOKUP(B10,Avaliação!$D$2:$E$6)</f>
        <v>0</v>
      </c>
      <c r="B10" s="32" t="s">
        <v>33</v>
      </c>
      <c r="C10" s="17" t="s">
        <v>810</v>
      </c>
      <c r="D10" s="33"/>
      <c r="E10" s="26"/>
      <c r="AA10" s="2"/>
    </row>
    <row r="11" spans="1:27" ht="18.95" customHeight="1" x14ac:dyDescent="0.25">
      <c r="A11" s="12">
        <f>LOOKUP(B11,Avaliação!$D$2:$E$6)</f>
        <v>0</v>
      </c>
      <c r="B11" s="32" t="s">
        <v>33</v>
      </c>
      <c r="C11" s="17" t="s">
        <v>811</v>
      </c>
      <c r="D11" s="34"/>
      <c r="E11" s="26" t="s">
        <v>808</v>
      </c>
      <c r="F11" s="12">
        <f>'Q2'!A11</f>
        <v>0</v>
      </c>
      <c r="AA11" s="2"/>
    </row>
    <row r="12" spans="1:27" ht="18.95" customHeight="1" x14ac:dyDescent="0.25">
      <c r="A12" s="12">
        <f>LOOKUP(B12,Avaliação!$D$2:$E$6)</f>
        <v>0</v>
      </c>
      <c r="B12" s="32" t="s">
        <v>33</v>
      </c>
      <c r="C12" s="17" t="s">
        <v>812</v>
      </c>
      <c r="D12" s="34"/>
      <c r="E12" s="26" t="s">
        <v>813</v>
      </c>
      <c r="F12" s="12">
        <f>'Q2'!A13</f>
        <v>0</v>
      </c>
      <c r="G12" s="12">
        <f>'Q3'!A12</f>
        <v>0</v>
      </c>
      <c r="AA12" s="2"/>
    </row>
    <row r="13" spans="1:27" x14ac:dyDescent="0.25">
      <c r="E13" s="26"/>
      <c r="AA13" s="2"/>
    </row>
    <row r="14" spans="1:27" ht="24.75" customHeight="1" x14ac:dyDescent="0.25">
      <c r="A14" s="12">
        <f>(INT(AVERAGE(A15:A17))) + IF(AND((INT(AVERAGE(A15:A17))) &lt; AVERAGE(A15:A17), (AVERAGE(A18:A20) &gt; AVERAGE(A15:A17))), 1, 0)</f>
        <v>0</v>
      </c>
      <c r="B14" s="10" t="s">
        <v>29</v>
      </c>
      <c r="C14" s="10" t="s">
        <v>52</v>
      </c>
      <c r="D14" s="10" t="s">
        <v>31</v>
      </c>
      <c r="E14" s="10" t="s">
        <v>32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A14" s="2"/>
    </row>
    <row r="15" spans="1:27" ht="25.5" x14ac:dyDescent="0.25">
      <c r="A15" s="12">
        <f>LOOKUP(B15,Avaliação!$D$2:$E$6)</f>
        <v>0</v>
      </c>
      <c r="B15" s="32" t="s">
        <v>33</v>
      </c>
      <c r="C15" s="28" t="s">
        <v>814</v>
      </c>
      <c r="D15" s="33"/>
      <c r="E15" s="26"/>
      <c r="AA15" s="2"/>
    </row>
    <row r="16" spans="1:27" ht="25.5" x14ac:dyDescent="0.25">
      <c r="A16" s="12">
        <f>LOOKUP(B16,Avaliação!$D$2:$E$6)</f>
        <v>0</v>
      </c>
      <c r="B16" s="32" t="s">
        <v>33</v>
      </c>
      <c r="C16" s="28" t="s">
        <v>815</v>
      </c>
      <c r="D16" s="33"/>
      <c r="E16" s="26"/>
      <c r="AA16" s="2"/>
    </row>
    <row r="17" spans="1:27" ht="25.5" x14ac:dyDescent="0.25">
      <c r="A17" s="12">
        <f>LOOKUP(B17,Avaliação!$D$2:$E$6)</f>
        <v>0</v>
      </c>
      <c r="B17" s="32" t="s">
        <v>33</v>
      </c>
      <c r="C17" s="28" t="s">
        <v>816</v>
      </c>
      <c r="D17" s="33"/>
      <c r="E17" s="26"/>
      <c r="AA17" s="2"/>
    </row>
    <row r="18" spans="1:27" ht="38.25" x14ac:dyDescent="0.25">
      <c r="A18" s="12">
        <f>LOOKUP(B18,Avaliação!$D$2:$E$6)</f>
        <v>0</v>
      </c>
      <c r="B18" s="32" t="s">
        <v>33</v>
      </c>
      <c r="C18" s="17" t="s">
        <v>817</v>
      </c>
      <c r="D18" s="33"/>
      <c r="E18" s="26"/>
      <c r="AA18" s="2"/>
    </row>
    <row r="19" spans="1:27" s="25" customFormat="1" ht="25.5" x14ac:dyDescent="0.25">
      <c r="A19" s="12">
        <f>LOOKUP(B19,Avaliação!$D$2:$E$6)</f>
        <v>0</v>
      </c>
      <c r="B19" s="32" t="s">
        <v>33</v>
      </c>
      <c r="C19" s="17" t="s">
        <v>160</v>
      </c>
      <c r="D19" s="34"/>
      <c r="E19" s="26" t="s">
        <v>818</v>
      </c>
      <c r="F19" s="12">
        <f>'A4'!A17</f>
        <v>0</v>
      </c>
      <c r="G19" s="12">
        <f>'A5'!A18</f>
        <v>0</v>
      </c>
      <c r="H19" s="12">
        <f>'A8'!A24</f>
        <v>0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38.25" x14ac:dyDescent="0.25">
      <c r="A20" s="12">
        <f>LOOKUP(B20,Avaliação!$D$2:$E$6)</f>
        <v>0</v>
      </c>
      <c r="B20" s="32" t="s">
        <v>33</v>
      </c>
      <c r="C20" s="17" t="s">
        <v>819</v>
      </c>
      <c r="D20" s="34"/>
      <c r="E20" s="26" t="s">
        <v>820</v>
      </c>
      <c r="F20" s="12">
        <f>'R2'!A17</f>
        <v>0</v>
      </c>
      <c r="AA20" s="2"/>
    </row>
    <row r="21" spans="1:27" x14ac:dyDescent="0.25">
      <c r="AA21" s="2"/>
    </row>
    <row r="22" spans="1:27" ht="24.75" customHeight="1" x14ac:dyDescent="0.25">
      <c r="A22" s="12">
        <f>(INT(AVERAGE(A23))) + IF(AND((INT(AVERAGE(A23))) &lt; AVERAGE(A23), (AVERAGE(A24:A26) &gt; AVERAGE(A23))), 1, 0)</f>
        <v>0</v>
      </c>
      <c r="B22" s="10" t="s">
        <v>29</v>
      </c>
      <c r="C22" s="10" t="s">
        <v>60</v>
      </c>
      <c r="D22" s="10" t="s">
        <v>31</v>
      </c>
      <c r="E22" s="10" t="s">
        <v>32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AA22" s="2"/>
    </row>
    <row r="23" spans="1:27" ht="38.25" x14ac:dyDescent="0.25">
      <c r="A23" s="12">
        <f>LOOKUP(B23,Avaliação!$D$2:$E$6)</f>
        <v>0</v>
      </c>
      <c r="B23" s="32" t="s">
        <v>33</v>
      </c>
      <c r="C23" s="28" t="s">
        <v>821</v>
      </c>
      <c r="D23" s="53"/>
      <c r="E23" s="26" t="s">
        <v>822</v>
      </c>
      <c r="F23" s="12">
        <f>'Q2'!A23</f>
        <v>0</v>
      </c>
      <c r="G23" s="12">
        <f>'Q3'!A21</f>
        <v>0</v>
      </c>
      <c r="AA23" s="2"/>
    </row>
    <row r="24" spans="1:27" ht="25.5" x14ac:dyDescent="0.25">
      <c r="A24" s="12">
        <f>LOOKUP(B24,Avaliação!$D$2:$E$6)</f>
        <v>0</v>
      </c>
      <c r="B24" s="32" t="s">
        <v>33</v>
      </c>
      <c r="C24" s="17" t="s">
        <v>823</v>
      </c>
      <c r="D24" s="52"/>
      <c r="E24" s="26" t="s">
        <v>824</v>
      </c>
      <c r="F24" s="12">
        <f>'R2'!A23</f>
        <v>0</v>
      </c>
      <c r="AA24" s="2"/>
    </row>
    <row r="25" spans="1:27" ht="63.75" x14ac:dyDescent="0.25">
      <c r="A25" s="12">
        <f>LOOKUP(B25,Avaliação!$D$2:$E$6)</f>
        <v>0</v>
      </c>
      <c r="B25" s="32" t="s">
        <v>33</v>
      </c>
      <c r="C25" s="17" t="s">
        <v>65</v>
      </c>
      <c r="D25" s="53"/>
      <c r="E25" s="26" t="s">
        <v>825</v>
      </c>
      <c r="F25" s="12">
        <f>'A1'!A32</f>
        <v>0</v>
      </c>
      <c r="G25" s="12">
        <f>'A7'!A26</f>
        <v>0</v>
      </c>
      <c r="H25" s="12">
        <f>'A8'!A32</f>
        <v>0</v>
      </c>
      <c r="I25" s="12">
        <f>'D1'!A24</f>
        <v>0</v>
      </c>
      <c r="J25" s="12">
        <f>'D2'!A25</f>
        <v>0</v>
      </c>
      <c r="K25" s="12">
        <f>'D4'!A28</f>
        <v>0</v>
      </c>
      <c r="L25" s="12">
        <f>'D5'!A32</f>
        <v>0</v>
      </c>
      <c r="M25" s="12">
        <f>'D6'!A26</f>
        <v>0</v>
      </c>
      <c r="N25" s="12">
        <f>'S5'!A34</f>
        <v>0</v>
      </c>
      <c r="O25" s="12">
        <f>'Q2'!A25</f>
        <v>0</v>
      </c>
      <c r="P25" s="12">
        <f>'Q3'!A24</f>
        <v>0</v>
      </c>
      <c r="Q25" s="12">
        <f>'O1'!A23</f>
        <v>0</v>
      </c>
      <c r="R25" s="12">
        <f>'O2'!A25</f>
        <v>0</v>
      </c>
      <c r="S25" s="12">
        <f>'O3'!A28</f>
        <v>0</v>
      </c>
      <c r="T25" s="12">
        <f>'O4'!A31</f>
        <v>0</v>
      </c>
      <c r="U25" s="12">
        <f>'O5'!A24</f>
        <v>0</v>
      </c>
      <c r="V25" s="12">
        <f>'O9'!A30</f>
        <v>0</v>
      </c>
      <c r="W25" s="12">
        <f>'R2'!A24</f>
        <v>0</v>
      </c>
      <c r="AA25" s="2"/>
    </row>
    <row r="26" spans="1:27" ht="25.5" x14ac:dyDescent="0.25">
      <c r="A26" s="12">
        <f>LOOKUP(B26,Avaliação!$D$2:$E$6)</f>
        <v>0</v>
      </c>
      <c r="B26" s="32" t="s">
        <v>33</v>
      </c>
      <c r="C26" s="17" t="s">
        <v>826</v>
      </c>
      <c r="D26" s="53"/>
      <c r="E26" s="26" t="s">
        <v>827</v>
      </c>
      <c r="F26" s="12">
        <f>'Q2'!A26</f>
        <v>0</v>
      </c>
      <c r="AA26" s="2"/>
    </row>
    <row r="27" spans="1:27" s="25" customFormat="1" x14ac:dyDescent="0.25">
      <c r="A27" s="12"/>
      <c r="B27" s="16"/>
      <c r="C27" s="16"/>
      <c r="D27" s="16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24.75" customHeight="1" x14ac:dyDescent="0.25">
      <c r="A28" s="12">
        <f>(INT(AVERAGE(A29:A30))) + IF(AND((INT(AVERAGE(A29:A30))) &lt; AVERAGE(A29:A30), (AVERAGE(A31:A32) &gt; AVERAGE(A29:A30))), 1, 0)</f>
        <v>0</v>
      </c>
      <c r="B28" s="10" t="s">
        <v>29</v>
      </c>
      <c r="C28" s="10" t="s">
        <v>71</v>
      </c>
      <c r="D28" s="10" t="s">
        <v>31</v>
      </c>
      <c r="E28" s="10" t="s">
        <v>32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AA28" s="2"/>
    </row>
    <row r="29" spans="1:27" ht="25.5" x14ac:dyDescent="0.25">
      <c r="A29" s="12">
        <f>LOOKUP(B29,Avaliação!$D$2:$E$6)</f>
        <v>0</v>
      </c>
      <c r="B29" s="32" t="s">
        <v>33</v>
      </c>
      <c r="C29" s="28" t="s">
        <v>828</v>
      </c>
      <c r="D29" s="34"/>
      <c r="E29" s="26" t="s">
        <v>829</v>
      </c>
      <c r="F29" s="12">
        <f>'R2'!A28</f>
        <v>0</v>
      </c>
      <c r="AA29" s="2"/>
    </row>
    <row r="30" spans="1:27" ht="25.5" x14ac:dyDescent="0.25">
      <c r="A30" s="12">
        <f>LOOKUP(B30,Avaliação!$D$2:$E$6)</f>
        <v>0</v>
      </c>
      <c r="B30" s="32" t="s">
        <v>33</v>
      </c>
      <c r="C30" s="28" t="s">
        <v>830</v>
      </c>
      <c r="D30" s="33"/>
      <c r="E30" s="26"/>
      <c r="AA30" s="2"/>
    </row>
    <row r="31" spans="1:27" ht="25.5" x14ac:dyDescent="0.25">
      <c r="A31" s="12">
        <f>LOOKUP(B31,Avaliação!$D$2:$E$6)</f>
        <v>0</v>
      </c>
      <c r="B31" s="32" t="s">
        <v>33</v>
      </c>
      <c r="C31" s="17" t="s">
        <v>831</v>
      </c>
      <c r="D31" s="34"/>
      <c r="E31" s="26" t="s">
        <v>832</v>
      </c>
      <c r="F31" s="12">
        <f>'Q2'!A31</f>
        <v>0</v>
      </c>
      <c r="AA31" s="2"/>
    </row>
    <row r="32" spans="1:27" ht="25.5" x14ac:dyDescent="0.25">
      <c r="A32" s="12">
        <f>LOOKUP(B32,Avaliação!$D$2:$E$6)</f>
        <v>0</v>
      </c>
      <c r="B32" s="32" t="s">
        <v>33</v>
      </c>
      <c r="C32" s="17" t="s">
        <v>833</v>
      </c>
      <c r="D32" s="33"/>
      <c r="E32" s="26"/>
      <c r="AA32" s="2"/>
    </row>
    <row r="33" spans="1:27" x14ac:dyDescent="0.25">
      <c r="AA33" s="2"/>
    </row>
    <row r="34" spans="1:27" ht="15" customHeight="1" x14ac:dyDescent="0.25">
      <c r="AA34" s="2"/>
    </row>
    <row r="35" spans="1:27" ht="15" customHeight="1" x14ac:dyDescent="0.25">
      <c r="A35" s="56" t="s">
        <v>21</v>
      </c>
      <c r="B35" s="55"/>
    </row>
    <row r="36" spans="1:27" ht="15" customHeight="1" x14ac:dyDescent="0.25">
      <c r="A36" s="16">
        <v>0</v>
      </c>
      <c r="B36" s="59" t="s">
        <v>22</v>
      </c>
    </row>
    <row r="37" spans="1:27" s="25" customFormat="1" ht="12.75" customHeight="1" x14ac:dyDescent="0.25">
      <c r="A37" s="16">
        <v>1</v>
      </c>
      <c r="B37" s="59" t="s">
        <v>23</v>
      </c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ht="15" customHeight="1" x14ac:dyDescent="0.25">
      <c r="A38" s="16">
        <v>2</v>
      </c>
      <c r="B38" s="59" t="s">
        <v>24</v>
      </c>
    </row>
    <row r="39" spans="1:27" ht="15" customHeight="1" x14ac:dyDescent="0.25">
      <c r="A39" s="16">
        <v>3</v>
      </c>
      <c r="B39" s="59" t="s">
        <v>25</v>
      </c>
    </row>
    <row r="40" spans="1:27" ht="15" customHeight="1" x14ac:dyDescent="0.25">
      <c r="A40" s="16">
        <v>4</v>
      </c>
      <c r="B40" s="59" t="s">
        <v>26</v>
      </c>
    </row>
    <row r="42" spans="1:27" ht="15" customHeight="1" x14ac:dyDescent="0.25">
      <c r="A42" s="70" t="s">
        <v>74</v>
      </c>
      <c r="B42" s="16" t="s">
        <v>75</v>
      </c>
    </row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sheetProtection selectLockedCells="1"/>
  <conditionalFormatting sqref="A2:A34 A41 A43:A1048576">
    <cfRule type="cellIs" dxfId="334" priority="21" operator="equal">
      <formula>0</formula>
    </cfRule>
    <cfRule type="cellIs" dxfId="333" priority="22" operator="equal">
      <formula>1</formula>
    </cfRule>
    <cfRule type="cellIs" dxfId="332" priority="23" operator="equal">
      <formula>2</formula>
    </cfRule>
    <cfRule type="cellIs" dxfId="331" priority="24" operator="equal">
      <formula>3</formula>
    </cfRule>
    <cfRule type="cellIs" dxfId="330" priority="25" operator="equal">
      <formula>4</formula>
    </cfRule>
  </conditionalFormatting>
  <conditionalFormatting sqref="F1:W1 F3:W5 F7:W13 F15:W21 F23:W27 F29:W1048576">
    <cfRule type="cellIs" dxfId="329" priority="16" operator="equal">
      <formula>0</formula>
    </cfRule>
    <cfRule type="cellIs" dxfId="328" priority="17" operator="equal">
      <formula>1</formula>
    </cfRule>
    <cfRule type="cellIs" dxfId="327" priority="18" operator="equal">
      <formula>2</formula>
    </cfRule>
    <cfRule type="cellIs" dxfId="326" priority="19" operator="equal">
      <formula>3</formula>
    </cfRule>
    <cfRule type="cellIs" dxfId="325" priority="20" operator="equal">
      <formula>4</formula>
    </cfRule>
  </conditionalFormatting>
  <conditionalFormatting sqref="F28:W28 F22:W22 F14:W14 F6:W6 F2:W2">
    <cfRule type="cellIs" dxfId="324" priority="11" operator="equal">
      <formula>0</formula>
    </cfRule>
    <cfRule type="cellIs" dxfId="323" priority="12" operator="equal">
      <formula>1</formula>
    </cfRule>
    <cfRule type="cellIs" dxfId="322" priority="13" operator="equal">
      <formula>2</formula>
    </cfRule>
    <cfRule type="cellIs" dxfId="321" priority="14" operator="equal">
      <formula>3</formula>
    </cfRule>
    <cfRule type="cellIs" dxfId="320" priority="15" operator="equal">
      <formula>4</formula>
    </cfRule>
  </conditionalFormatting>
  <conditionalFormatting sqref="A36:A40">
    <cfRule type="cellIs" dxfId="319" priority="6" operator="equal">
      <formula>0</formula>
    </cfRule>
    <cfRule type="cellIs" dxfId="318" priority="7" operator="equal">
      <formula>1</formula>
    </cfRule>
    <cfRule type="cellIs" dxfId="317" priority="8" operator="equal">
      <formula>2</formula>
    </cfRule>
    <cfRule type="cellIs" dxfId="316" priority="9" operator="equal">
      <formula>3</formula>
    </cfRule>
    <cfRule type="cellIs" dxfId="315" priority="10" operator="equal">
      <formula>4</formula>
    </cfRule>
  </conditionalFormatting>
  <conditionalFormatting sqref="A42">
    <cfRule type="cellIs" dxfId="314" priority="1" operator="equal">
      <formula>0</formula>
    </cfRule>
    <cfRule type="cellIs" dxfId="313" priority="2" operator="equal">
      <formula>1</formula>
    </cfRule>
    <cfRule type="cellIs" dxfId="312" priority="3" operator="equal">
      <formula>2</formula>
    </cfRule>
    <cfRule type="cellIs" dxfId="311" priority="4" operator="equal">
      <formula>3</formula>
    </cfRule>
    <cfRule type="cellIs" dxfId="31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B3:B4 B7:B12 B15:B20 B23:B26 B29:B32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A984"/>
  <sheetViews>
    <sheetView zoomScale="90" zoomScaleNormal="90" workbookViewId="0">
      <pane ySplit="1" topLeftCell="A29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834</v>
      </c>
      <c r="B1" s="20" t="s">
        <v>835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25.5" customHeight="1" x14ac:dyDescent="0.25">
      <c r="A2" s="12">
        <f>(INT(AVERAGE(A3:A4))) + IF(AND((INT(AVERAGE(A3:A4))) &lt; AVERAGE(A3:A4), (AVERAGE(A3:A4)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836</v>
      </c>
      <c r="D3" s="33"/>
      <c r="AA3" s="2"/>
    </row>
    <row r="4" spans="1:27" ht="25.5" x14ac:dyDescent="0.25">
      <c r="A4" s="12">
        <f>LOOKUP(B4,Avaliação!$D$2:$E$6)</f>
        <v>0</v>
      </c>
      <c r="B4" s="32" t="s">
        <v>33</v>
      </c>
      <c r="C4" s="28" t="s">
        <v>837</v>
      </c>
      <c r="D4" s="33"/>
      <c r="AA4" s="2"/>
    </row>
    <row r="5" spans="1:27" x14ac:dyDescent="0.25">
      <c r="AA5" s="2"/>
    </row>
    <row r="6" spans="1:27" ht="25.5" customHeight="1" x14ac:dyDescent="0.25">
      <c r="A6" s="12">
        <f>(INT(AVERAGE(A7:A9))) + IF(AND((INT(AVERAGE(A7:A9))) &lt; AVERAGE(A7:A9), (AVERAGE(A10:A13) &gt; AVERAGE(A7:A9))), 1, 0)</f>
        <v>0</v>
      </c>
      <c r="B6" s="10" t="s">
        <v>29</v>
      </c>
      <c r="C6" s="10" t="s">
        <v>40</v>
      </c>
      <c r="D6" s="10" t="s">
        <v>31</v>
      </c>
      <c r="E6" s="10" t="s">
        <v>32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A6" s="2"/>
    </row>
    <row r="7" spans="1:27" ht="25.5" x14ac:dyDescent="0.25">
      <c r="A7" s="12">
        <f>LOOKUP(B7,Avaliação!$D$2:$E$6)</f>
        <v>0</v>
      </c>
      <c r="B7" s="32" t="s">
        <v>33</v>
      </c>
      <c r="C7" s="28" t="s">
        <v>838</v>
      </c>
      <c r="D7" s="33"/>
      <c r="E7" s="26"/>
      <c r="AA7" s="2"/>
    </row>
    <row r="8" spans="1:27" ht="38.25" x14ac:dyDescent="0.25">
      <c r="A8" s="12">
        <f>LOOKUP(B8,Avaliação!$D$2:$E$6)</f>
        <v>0</v>
      </c>
      <c r="B8" s="32" t="s">
        <v>33</v>
      </c>
      <c r="C8" s="28" t="s">
        <v>839</v>
      </c>
      <c r="D8" s="34"/>
      <c r="E8" s="26" t="s">
        <v>840</v>
      </c>
      <c r="F8" s="12">
        <f>'Q1'!A8</f>
        <v>0</v>
      </c>
      <c r="AA8" s="2"/>
    </row>
    <row r="9" spans="1:27" s="25" customFormat="1" ht="25.5" x14ac:dyDescent="0.25">
      <c r="A9" s="12">
        <f>LOOKUP(B9,Avaliação!$D$2:$E$6)</f>
        <v>0</v>
      </c>
      <c r="B9" s="32" t="s">
        <v>33</v>
      </c>
      <c r="C9" s="28" t="s">
        <v>841</v>
      </c>
      <c r="D9" s="33"/>
      <c r="E9" s="2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25.5" x14ac:dyDescent="0.25">
      <c r="A10" s="12">
        <f>LOOKUP(B10,Avaliação!$D$2:$E$6)</f>
        <v>0</v>
      </c>
      <c r="B10" s="32" t="s">
        <v>33</v>
      </c>
      <c r="C10" s="17" t="s">
        <v>363</v>
      </c>
      <c r="D10" s="34"/>
      <c r="E10" s="26" t="s">
        <v>842</v>
      </c>
      <c r="F10" s="12">
        <f>'D1'!A7</f>
        <v>0</v>
      </c>
      <c r="G10" s="12">
        <f>'S5'!A10</f>
        <v>0</v>
      </c>
      <c r="H10" s="12">
        <f>'O9'!A10</f>
        <v>0</v>
      </c>
      <c r="AA10" s="2"/>
    </row>
    <row r="11" spans="1:27" ht="21.6" customHeight="1" x14ac:dyDescent="0.25">
      <c r="A11" s="12">
        <f>LOOKUP(B11,Avaliação!$D$2:$E$6)</f>
        <v>0</v>
      </c>
      <c r="B11" s="32" t="s">
        <v>33</v>
      </c>
      <c r="C11" s="17" t="s">
        <v>843</v>
      </c>
      <c r="D11" s="34"/>
      <c r="E11" s="26" t="s">
        <v>840</v>
      </c>
      <c r="F11" s="12">
        <f>'Q1'!A11</f>
        <v>0</v>
      </c>
      <c r="AA11" s="2"/>
    </row>
    <row r="12" spans="1:27" ht="38.25" x14ac:dyDescent="0.25">
      <c r="A12" s="12">
        <f>LOOKUP(B12,Avaliação!$D$2:$E$6)</f>
        <v>0</v>
      </c>
      <c r="B12" s="32" t="s">
        <v>33</v>
      </c>
      <c r="C12" s="17" t="s">
        <v>844</v>
      </c>
      <c r="D12" s="33"/>
      <c r="E12" s="26"/>
      <c r="AA12" s="2"/>
    </row>
    <row r="13" spans="1:27" ht="21.6" customHeight="1" x14ac:dyDescent="0.25">
      <c r="A13" s="12">
        <f>LOOKUP(B13,Avaliação!$D$2:$E$6)</f>
        <v>0</v>
      </c>
      <c r="B13" s="32" t="s">
        <v>33</v>
      </c>
      <c r="C13" s="17" t="s">
        <v>845</v>
      </c>
      <c r="D13" s="34"/>
      <c r="E13" s="26" t="s">
        <v>846</v>
      </c>
      <c r="F13" s="12">
        <f>'Q1'!A12</f>
        <v>0</v>
      </c>
      <c r="G13" s="12">
        <f>'Q3'!A12</f>
        <v>0</v>
      </c>
      <c r="K13" s="51"/>
      <c r="AA13" s="2"/>
    </row>
    <row r="14" spans="1:27" x14ac:dyDescent="0.25">
      <c r="AA14" s="2"/>
    </row>
    <row r="15" spans="1:27" ht="25.5" customHeight="1" x14ac:dyDescent="0.25">
      <c r="A15" s="12">
        <f>(INT(AVERAGE(A16:A17))) + IF(AND((INT(AVERAGE(A16:A17))) &lt; AVERAGE(A16:A17), (AVERAGE(A18:A20) &gt; AVERAGE(A16:A17))), 1, 0)</f>
        <v>0</v>
      </c>
      <c r="B15" s="10" t="s">
        <v>29</v>
      </c>
      <c r="C15" s="10" t="s">
        <v>52</v>
      </c>
      <c r="D15" s="10" t="s">
        <v>31</v>
      </c>
      <c r="E15" s="10" t="s">
        <v>32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AA15" s="2"/>
    </row>
    <row r="16" spans="1:27" ht="25.5" x14ac:dyDescent="0.25">
      <c r="A16" s="12">
        <f>LOOKUP(B16,Avaliação!$D$2:$E$6)</f>
        <v>0</v>
      </c>
      <c r="B16" s="32" t="s">
        <v>33</v>
      </c>
      <c r="C16" s="28" t="s">
        <v>847</v>
      </c>
      <c r="D16" s="33"/>
      <c r="AA16" s="2"/>
    </row>
    <row r="17" spans="1:27" ht="25.5" x14ac:dyDescent="0.25">
      <c r="A17" s="12">
        <f>LOOKUP(B17,Avaliação!$D$2:$E$6)</f>
        <v>0</v>
      </c>
      <c r="B17" s="32" t="s">
        <v>33</v>
      </c>
      <c r="C17" s="28" t="s">
        <v>848</v>
      </c>
      <c r="D17" s="33"/>
      <c r="AA17" s="2"/>
    </row>
    <row r="18" spans="1:27" ht="25.5" x14ac:dyDescent="0.25">
      <c r="A18" s="12">
        <f>LOOKUP(B18,Avaliação!$D$2:$E$6)</f>
        <v>0</v>
      </c>
      <c r="B18" s="32" t="s">
        <v>33</v>
      </c>
      <c r="C18" s="17" t="s">
        <v>849</v>
      </c>
      <c r="D18" s="33"/>
      <c r="AA18" s="2"/>
    </row>
    <row r="19" spans="1:27" s="25" customFormat="1" ht="38.25" x14ac:dyDescent="0.25">
      <c r="A19" s="12">
        <f>LOOKUP(B19,Avaliação!$D$2:$E$6)</f>
        <v>0</v>
      </c>
      <c r="B19" s="32" t="s">
        <v>33</v>
      </c>
      <c r="C19" s="17" t="s">
        <v>850</v>
      </c>
      <c r="D19" s="33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25.5" x14ac:dyDescent="0.25">
      <c r="A20" s="12">
        <f>LOOKUP(B20,Avaliação!$D$2:$E$6)</f>
        <v>0</v>
      </c>
      <c r="B20" s="32" t="s">
        <v>33</v>
      </c>
      <c r="C20" s="17" t="s">
        <v>851</v>
      </c>
      <c r="D20" s="33"/>
      <c r="AA20" s="2"/>
    </row>
    <row r="21" spans="1:27" x14ac:dyDescent="0.25">
      <c r="AA21" s="2"/>
    </row>
    <row r="22" spans="1:27" ht="25.5" customHeight="1" x14ac:dyDescent="0.25">
      <c r="A22" s="12">
        <f>(INT(AVERAGE(A23))) + IF(AND((INT(AVERAGE(A23))) &lt; AVERAGE(A23), (AVERAGE(A24:A26) &gt; AVERAGE(A23))), 1, 0)</f>
        <v>0</v>
      </c>
      <c r="B22" s="10" t="s">
        <v>29</v>
      </c>
      <c r="C22" s="10" t="s">
        <v>60</v>
      </c>
      <c r="D22" s="10" t="s">
        <v>31</v>
      </c>
      <c r="E22" s="10" t="s">
        <v>32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AA22" s="2"/>
    </row>
    <row r="23" spans="1:27" ht="38.25" x14ac:dyDescent="0.25">
      <c r="A23" s="12">
        <f>LOOKUP(B23,Avaliação!$D$2:$E$6)</f>
        <v>0</v>
      </c>
      <c r="B23" s="32" t="s">
        <v>33</v>
      </c>
      <c r="C23" s="28" t="s">
        <v>821</v>
      </c>
      <c r="D23" s="34"/>
      <c r="E23" s="26" t="s">
        <v>852</v>
      </c>
      <c r="F23" s="12">
        <f>'Q1'!A23</f>
        <v>0</v>
      </c>
      <c r="G23" s="12">
        <f>'Q3'!A21</f>
        <v>0</v>
      </c>
      <c r="AA23" s="2"/>
    </row>
    <row r="24" spans="1:27" ht="25.5" x14ac:dyDescent="0.25">
      <c r="A24" s="12">
        <f>LOOKUP(B24,Avaliação!$D$2:$E$6)</f>
        <v>0</v>
      </c>
      <c r="B24" s="32" t="s">
        <v>33</v>
      </c>
      <c r="C24" s="17" t="s">
        <v>853</v>
      </c>
      <c r="D24" s="33"/>
      <c r="E24" s="26"/>
      <c r="AA24" s="2"/>
    </row>
    <row r="25" spans="1:27" ht="63.75" x14ac:dyDescent="0.25">
      <c r="A25" s="12">
        <f>LOOKUP(B25,Avaliação!$D$2:$E$6)</f>
        <v>0</v>
      </c>
      <c r="B25" s="32" t="s">
        <v>33</v>
      </c>
      <c r="C25" s="17" t="s">
        <v>65</v>
      </c>
      <c r="D25" s="53"/>
      <c r="E25" s="26" t="s">
        <v>854</v>
      </c>
      <c r="F25" s="12">
        <f>'A1'!A32</f>
        <v>0</v>
      </c>
      <c r="G25" s="12">
        <f>'A7'!A26</f>
        <v>0</v>
      </c>
      <c r="H25" s="12">
        <f>'A8'!A32</f>
        <v>0</v>
      </c>
      <c r="I25" s="12">
        <f>'D1'!A24</f>
        <v>0</v>
      </c>
      <c r="J25" s="12">
        <f>'D2'!A25</f>
        <v>0</v>
      </c>
      <c r="K25" s="12">
        <f>'D4'!A28</f>
        <v>0</v>
      </c>
      <c r="L25" s="12">
        <f>'D5'!A32</f>
        <v>0</v>
      </c>
      <c r="M25" s="12">
        <f>'D6'!A26</f>
        <v>0</v>
      </c>
      <c r="N25" s="12">
        <f>'S5'!A34</f>
        <v>0</v>
      </c>
      <c r="O25" s="12">
        <f>'Q1'!A25</f>
        <v>0</v>
      </c>
      <c r="P25" s="12">
        <f>'Q3'!A24</f>
        <v>0</v>
      </c>
      <c r="Q25" s="12">
        <f>'O1'!A23</f>
        <v>0</v>
      </c>
      <c r="R25" s="12">
        <f>'O2'!A25</f>
        <v>0</v>
      </c>
      <c r="S25" s="12">
        <f>'O3'!A28</f>
        <v>0</v>
      </c>
      <c r="T25" s="12">
        <f>'O4'!A31</f>
        <v>0</v>
      </c>
      <c r="U25" s="12">
        <f>'O5'!A24</f>
        <v>0</v>
      </c>
      <c r="V25" s="12">
        <f>'O9'!A30</f>
        <v>0</v>
      </c>
      <c r="W25" s="12">
        <f>'R2'!A24</f>
        <v>0</v>
      </c>
      <c r="AA25" s="2"/>
    </row>
    <row r="26" spans="1:27" ht="25.5" x14ac:dyDescent="0.25">
      <c r="A26" s="12">
        <f>LOOKUP(B26,Avaliação!$D$2:$E$6)</f>
        <v>0</v>
      </c>
      <c r="B26" s="32" t="s">
        <v>33</v>
      </c>
      <c r="C26" s="17" t="s">
        <v>855</v>
      </c>
      <c r="D26" s="34"/>
      <c r="E26" s="26" t="s">
        <v>856</v>
      </c>
      <c r="F26" s="12">
        <f>'Q1'!A26</f>
        <v>0</v>
      </c>
      <c r="AA26" s="2"/>
    </row>
    <row r="27" spans="1:27" s="25" customFormat="1" x14ac:dyDescent="0.25">
      <c r="A27" s="12"/>
      <c r="B27" s="16"/>
      <c r="C27" s="16"/>
      <c r="D27" s="16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25.5" customHeight="1" x14ac:dyDescent="0.25">
      <c r="A28" s="12">
        <f>(INT(AVERAGE(A29:A30))) + IF(AND((INT(AVERAGE(A29:A30))) &lt; AVERAGE(A29:A30), (AVERAGE(A31:A32) &gt; AVERAGE(A29:A30))), 1, 0)</f>
        <v>0</v>
      </c>
      <c r="B28" s="10" t="s">
        <v>29</v>
      </c>
      <c r="C28" s="10" t="s">
        <v>71</v>
      </c>
      <c r="D28" s="10" t="s">
        <v>31</v>
      </c>
      <c r="E28" s="10" t="s">
        <v>32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AA28" s="2"/>
    </row>
    <row r="29" spans="1:27" ht="25.5" x14ac:dyDescent="0.25">
      <c r="A29" s="12">
        <f>LOOKUP(B29,Avaliação!$D$2:$E$6)</f>
        <v>0</v>
      </c>
      <c r="B29" s="32" t="s">
        <v>33</v>
      </c>
      <c r="C29" s="28" t="s">
        <v>857</v>
      </c>
      <c r="D29" s="33"/>
      <c r="AA29" s="2"/>
    </row>
    <row r="30" spans="1:27" ht="25.5" x14ac:dyDescent="0.25">
      <c r="A30" s="12">
        <f>LOOKUP(B30,Avaliação!$D$2:$E$6)</f>
        <v>0</v>
      </c>
      <c r="B30" s="32" t="s">
        <v>33</v>
      </c>
      <c r="C30" s="28" t="s">
        <v>858</v>
      </c>
      <c r="D30" s="33"/>
      <c r="AA30" s="2"/>
    </row>
    <row r="31" spans="1:27" ht="25.5" x14ac:dyDescent="0.25">
      <c r="A31" s="12">
        <f>LOOKUP(B31,Avaliação!$D$2:$E$6)</f>
        <v>0</v>
      </c>
      <c r="B31" s="32" t="s">
        <v>33</v>
      </c>
      <c r="C31" s="17" t="s">
        <v>859</v>
      </c>
      <c r="D31" s="34"/>
      <c r="E31" s="26" t="s">
        <v>860</v>
      </c>
      <c r="F31" s="12">
        <f>'Q1'!A31</f>
        <v>0</v>
      </c>
      <c r="AA31" s="2"/>
    </row>
    <row r="32" spans="1:27" ht="25.5" x14ac:dyDescent="0.25">
      <c r="A32" s="12">
        <f>LOOKUP(B32,Avaliação!$D$2:$E$6)</f>
        <v>0</v>
      </c>
      <c r="B32" s="32" t="s">
        <v>33</v>
      </c>
      <c r="C32" s="17" t="s">
        <v>861</v>
      </c>
      <c r="D32" s="33"/>
      <c r="AA32" s="2"/>
    </row>
    <row r="34" spans="1:27" ht="16.5" customHeight="1" x14ac:dyDescent="0.25"/>
    <row r="35" spans="1:27" ht="15" customHeight="1" x14ac:dyDescent="0.25">
      <c r="A35" s="56" t="s">
        <v>21</v>
      </c>
      <c r="B35" s="55"/>
    </row>
    <row r="36" spans="1:27" ht="15" customHeight="1" x14ac:dyDescent="0.25">
      <c r="A36" s="16">
        <v>0</v>
      </c>
      <c r="B36" s="59" t="s">
        <v>22</v>
      </c>
    </row>
    <row r="37" spans="1:27" s="25" customFormat="1" ht="13.5" customHeight="1" x14ac:dyDescent="0.25">
      <c r="A37" s="16">
        <v>1</v>
      </c>
      <c r="B37" s="59" t="s">
        <v>23</v>
      </c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ht="15" customHeight="1" x14ac:dyDescent="0.25">
      <c r="A38" s="16">
        <v>2</v>
      </c>
      <c r="B38" s="59" t="s">
        <v>24</v>
      </c>
    </row>
    <row r="39" spans="1:27" ht="15" customHeight="1" x14ac:dyDescent="0.25">
      <c r="A39" s="16">
        <v>3</v>
      </c>
      <c r="B39" s="59" t="s">
        <v>25</v>
      </c>
    </row>
    <row r="40" spans="1:27" ht="15" customHeight="1" x14ac:dyDescent="0.25">
      <c r="A40" s="16">
        <v>4</v>
      </c>
      <c r="B40" s="59" t="s">
        <v>26</v>
      </c>
    </row>
    <row r="42" spans="1:27" ht="15" customHeight="1" x14ac:dyDescent="0.25">
      <c r="A42" s="70" t="s">
        <v>74</v>
      </c>
      <c r="B42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</sheetData>
  <sheetProtection selectLockedCells="1"/>
  <conditionalFormatting sqref="A2:A34 A41 A43:A1048576">
    <cfRule type="cellIs" dxfId="309" priority="21" operator="equal">
      <formula>0</formula>
    </cfRule>
    <cfRule type="cellIs" dxfId="308" priority="22" operator="equal">
      <formula>1</formula>
    </cfRule>
    <cfRule type="cellIs" dxfId="307" priority="23" operator="equal">
      <formula>2</formula>
    </cfRule>
    <cfRule type="cellIs" dxfId="306" priority="24" operator="equal">
      <formula>3</formula>
    </cfRule>
    <cfRule type="cellIs" dxfId="305" priority="25" operator="equal">
      <formula>4</formula>
    </cfRule>
  </conditionalFormatting>
  <conditionalFormatting sqref="F1:W1 F3:W5 F7:W14 F16:W21 F23:W27 F29:W1048576">
    <cfRule type="cellIs" dxfId="304" priority="16" operator="equal">
      <formula>0</formula>
    </cfRule>
    <cfRule type="cellIs" dxfId="303" priority="17" operator="equal">
      <formula>1</formula>
    </cfRule>
    <cfRule type="cellIs" dxfId="302" priority="18" operator="equal">
      <formula>2</formula>
    </cfRule>
    <cfRule type="cellIs" dxfId="301" priority="19" operator="equal">
      <formula>3</formula>
    </cfRule>
    <cfRule type="cellIs" dxfId="300" priority="20" operator="equal">
      <formula>4</formula>
    </cfRule>
  </conditionalFormatting>
  <conditionalFormatting sqref="F28:W28 F22:W22 F15:W15 F6:W6 F2:W2">
    <cfRule type="cellIs" dxfId="299" priority="11" operator="equal">
      <formula>0</formula>
    </cfRule>
    <cfRule type="cellIs" dxfId="298" priority="12" operator="equal">
      <formula>1</formula>
    </cfRule>
    <cfRule type="cellIs" dxfId="297" priority="13" operator="equal">
      <formula>2</formula>
    </cfRule>
    <cfRule type="cellIs" dxfId="296" priority="14" operator="equal">
      <formula>3</formula>
    </cfRule>
    <cfRule type="cellIs" dxfId="295" priority="15" operator="equal">
      <formula>4</formula>
    </cfRule>
  </conditionalFormatting>
  <conditionalFormatting sqref="A36:A40">
    <cfRule type="cellIs" dxfId="294" priority="6" operator="equal">
      <formula>0</formula>
    </cfRule>
    <cfRule type="cellIs" dxfId="293" priority="7" operator="equal">
      <formula>1</formula>
    </cfRule>
    <cfRule type="cellIs" dxfId="292" priority="8" operator="equal">
      <formula>2</formula>
    </cfRule>
    <cfRule type="cellIs" dxfId="291" priority="9" operator="equal">
      <formula>3</formula>
    </cfRule>
    <cfRule type="cellIs" dxfId="290" priority="10" operator="equal">
      <formula>4</formula>
    </cfRule>
  </conditionalFormatting>
  <conditionalFormatting sqref="A42">
    <cfRule type="cellIs" dxfId="289" priority="1" operator="equal">
      <formula>0</formula>
    </cfRule>
    <cfRule type="cellIs" dxfId="288" priority="2" operator="equal">
      <formula>1</formula>
    </cfRule>
    <cfRule type="cellIs" dxfId="287" priority="3" operator="equal">
      <formula>2</formula>
    </cfRule>
    <cfRule type="cellIs" dxfId="286" priority="4" operator="equal">
      <formula>3</formula>
    </cfRule>
    <cfRule type="cellIs" dxfId="28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B3:B4 B7:B13 B16:B20 B23:B26 B29:B32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A986"/>
  <sheetViews>
    <sheetView zoomScale="90" zoomScaleNormal="90" workbookViewId="0">
      <pane ySplit="1" topLeftCell="A2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862</v>
      </c>
      <c r="B1" s="20" t="s">
        <v>863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27" customHeight="1" x14ac:dyDescent="0.25">
      <c r="A2" s="12">
        <f>(INT(AVERAGE(A3:A4))) + IF(AND((INT(AVERAGE(A3:A4))) &lt; AVERAGE(A3:A4), (AVERAGE(A5:A6)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7.75" customHeight="1" x14ac:dyDescent="0.25">
      <c r="A3" s="12">
        <f>LOOKUP(B3,Avaliação!$D$2:$E$6)</f>
        <v>0</v>
      </c>
      <c r="B3" s="32" t="s">
        <v>33</v>
      </c>
      <c r="C3" s="28" t="s">
        <v>864</v>
      </c>
      <c r="D3" s="33"/>
      <c r="AA3" s="2"/>
    </row>
    <row r="4" spans="1:27" ht="27.75" customHeight="1" x14ac:dyDescent="0.25">
      <c r="A4" s="12">
        <f>LOOKUP(B4,Avaliação!$D$2:$E$6)</f>
        <v>0</v>
      </c>
      <c r="B4" s="32" t="s">
        <v>33</v>
      </c>
      <c r="C4" s="28" t="s">
        <v>865</v>
      </c>
      <c r="D4" s="33"/>
      <c r="AA4" s="2"/>
    </row>
    <row r="5" spans="1:27" ht="27.75" customHeight="1" x14ac:dyDescent="0.25">
      <c r="A5" s="12">
        <f>LOOKUP(B5,Avaliação!$D$2:$E$6)</f>
        <v>0</v>
      </c>
      <c r="B5" s="32" t="s">
        <v>33</v>
      </c>
      <c r="C5" s="17" t="s">
        <v>866</v>
      </c>
      <c r="D5" s="33"/>
      <c r="AA5" s="2"/>
    </row>
    <row r="6" spans="1:27" ht="27.75" customHeight="1" x14ac:dyDescent="0.25">
      <c r="A6" s="12">
        <f>LOOKUP(B6,Avaliação!$D$2:$E$6)</f>
        <v>0</v>
      </c>
      <c r="B6" s="32" t="s">
        <v>33</v>
      </c>
      <c r="C6" s="17" t="s">
        <v>867</v>
      </c>
      <c r="D6" s="33"/>
      <c r="AA6" s="2"/>
    </row>
    <row r="7" spans="1:27" x14ac:dyDescent="0.25">
      <c r="AA7" s="2"/>
    </row>
    <row r="8" spans="1:27" ht="27" customHeight="1" x14ac:dyDescent="0.25">
      <c r="A8" s="12">
        <f>(INT(AVERAGE(A9:A11))) + IF(AND((INT(AVERAGE(A9:A11))) &lt; AVERAGE(A9:A11), (AVERAGE(A12) &gt; AVERAGE(A9:A11))), 1, 0)</f>
        <v>0</v>
      </c>
      <c r="B8" s="10" t="s">
        <v>29</v>
      </c>
      <c r="C8" s="10" t="s">
        <v>40</v>
      </c>
      <c r="D8" s="10" t="s">
        <v>31</v>
      </c>
      <c r="E8" s="10" t="s">
        <v>32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AA8" s="2"/>
    </row>
    <row r="9" spans="1:27" s="25" customFormat="1" ht="25.5" x14ac:dyDescent="0.25">
      <c r="A9" s="12">
        <f>LOOKUP(B9,Avaliação!$D$2:$E$6)</f>
        <v>0</v>
      </c>
      <c r="B9" s="32" t="s">
        <v>33</v>
      </c>
      <c r="C9" s="28" t="s">
        <v>868</v>
      </c>
      <c r="D9" s="33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38.25" x14ac:dyDescent="0.25">
      <c r="A10" s="12">
        <f>LOOKUP(B10,Avaliação!$D$2:$E$6)</f>
        <v>0</v>
      </c>
      <c r="B10" s="32" t="s">
        <v>33</v>
      </c>
      <c r="C10" s="28" t="s">
        <v>869</v>
      </c>
      <c r="D10" s="33"/>
      <c r="AA10" s="2"/>
    </row>
    <row r="11" spans="1:27" ht="25.5" x14ac:dyDescent="0.25">
      <c r="A11" s="12">
        <f>LOOKUP(B11,Avaliação!$D$2:$E$6)</f>
        <v>0</v>
      </c>
      <c r="B11" s="32" t="s">
        <v>33</v>
      </c>
      <c r="C11" s="28" t="s">
        <v>870</v>
      </c>
      <c r="D11" s="33"/>
      <c r="AA11" s="2"/>
    </row>
    <row r="12" spans="1:27" ht="19.5" customHeight="1" x14ac:dyDescent="0.25">
      <c r="A12" s="12">
        <f>LOOKUP(B12,Avaliação!$D$2:$E$6)</f>
        <v>0</v>
      </c>
      <c r="B12" s="32" t="s">
        <v>33</v>
      </c>
      <c r="C12" s="17" t="s">
        <v>871</v>
      </c>
      <c r="D12" s="34"/>
      <c r="E12" s="26" t="s">
        <v>872</v>
      </c>
      <c r="F12" s="12">
        <f>'Q1'!A12</f>
        <v>0</v>
      </c>
      <c r="G12" s="12">
        <f>'Q2'!A13</f>
        <v>0</v>
      </c>
      <c r="AA12" s="2"/>
    </row>
    <row r="13" spans="1:27" x14ac:dyDescent="0.25">
      <c r="AA13" s="2"/>
    </row>
    <row r="14" spans="1:27" ht="27" customHeight="1" x14ac:dyDescent="0.25">
      <c r="A14" s="12">
        <f>(INT(AVERAGE(A15:A17))) + IF(AND((INT(AVERAGE(A15:A17))) &lt; AVERAGE(A15:A17), (AVERAGE(A18) &gt; AVERAGE(A15:A17))), 1, 0)</f>
        <v>0</v>
      </c>
      <c r="B14" s="10" t="s">
        <v>29</v>
      </c>
      <c r="C14" s="10" t="s">
        <v>52</v>
      </c>
      <c r="D14" s="10" t="s">
        <v>31</v>
      </c>
      <c r="E14" s="10" t="s">
        <v>32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A14" s="2"/>
    </row>
    <row r="15" spans="1:27" ht="27.75" customHeight="1" x14ac:dyDescent="0.25">
      <c r="A15" s="12">
        <f>LOOKUP(B15,Avaliação!$D$2:$E$6)</f>
        <v>0</v>
      </c>
      <c r="B15" s="32" t="s">
        <v>33</v>
      </c>
      <c r="C15" s="28" t="s">
        <v>873</v>
      </c>
      <c r="D15" s="33"/>
      <c r="E15" s="26"/>
      <c r="AA15" s="2"/>
    </row>
    <row r="16" spans="1:27" ht="27.75" customHeight="1" x14ac:dyDescent="0.25">
      <c r="A16" s="12">
        <f>LOOKUP(B16,Avaliação!$D$2:$E$6)</f>
        <v>0</v>
      </c>
      <c r="B16" s="32" t="s">
        <v>33</v>
      </c>
      <c r="C16" s="28" t="s">
        <v>874</v>
      </c>
      <c r="D16" s="33"/>
      <c r="E16" s="26"/>
      <c r="AA16" s="2"/>
    </row>
    <row r="17" spans="1:27" ht="27.75" customHeight="1" x14ac:dyDescent="0.25">
      <c r="A17" s="12">
        <f>LOOKUP(B17,Avaliação!$D$2:$E$6)</f>
        <v>0</v>
      </c>
      <c r="B17" s="32" t="s">
        <v>33</v>
      </c>
      <c r="C17" s="28" t="s">
        <v>875</v>
      </c>
      <c r="D17" s="33"/>
      <c r="E17" s="26"/>
      <c r="AA17" s="2"/>
    </row>
    <row r="18" spans="1:27" ht="36" customHeight="1" x14ac:dyDescent="0.25">
      <c r="A18" s="12">
        <f>LOOKUP(B18,Avaliação!$D$2:$E$6)</f>
        <v>0</v>
      </c>
      <c r="B18" s="32" t="s">
        <v>33</v>
      </c>
      <c r="C18" s="17" t="s">
        <v>876</v>
      </c>
      <c r="D18" s="33"/>
      <c r="E18" s="26"/>
      <c r="AA18" s="2"/>
    </row>
    <row r="19" spans="1:27" s="25" customFormat="1" x14ac:dyDescent="0.25">
      <c r="A19" s="12"/>
      <c r="B19" s="16"/>
      <c r="C19" s="16"/>
      <c r="D19" s="16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27" customHeight="1" x14ac:dyDescent="0.25">
      <c r="A20" s="12">
        <f>(INT(AVERAGE(A21))) + IF(AND((INT(AVERAGE(A21))) &lt; AVERAGE(A21), (AVERAGE(A22:A25) &gt; AVERAGE(A21))), 1, 0)</f>
        <v>0</v>
      </c>
      <c r="B20" s="10" t="s">
        <v>29</v>
      </c>
      <c r="C20" s="10" t="s">
        <v>60</v>
      </c>
      <c r="D20" s="10" t="s">
        <v>31</v>
      </c>
      <c r="E20" s="10" t="s">
        <v>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AA20" s="2"/>
    </row>
    <row r="21" spans="1:27" ht="25.5" x14ac:dyDescent="0.25">
      <c r="A21" s="12">
        <f>LOOKUP(B21,Avaliação!$D$2:$E$6)</f>
        <v>0</v>
      </c>
      <c r="B21" s="32" t="s">
        <v>33</v>
      </c>
      <c r="C21" s="28" t="s">
        <v>877</v>
      </c>
      <c r="D21" s="34"/>
      <c r="E21" s="26" t="s">
        <v>878</v>
      </c>
      <c r="F21" s="12">
        <f>'Q1'!A23</f>
        <v>0</v>
      </c>
      <c r="G21" s="12">
        <f>'Q2'!A23</f>
        <v>0</v>
      </c>
      <c r="AA21" s="2"/>
    </row>
    <row r="22" spans="1:27" ht="25.5" x14ac:dyDescent="0.25">
      <c r="A22" s="12">
        <f>LOOKUP(B22,Avaliação!$D$2:$E$6)</f>
        <v>0</v>
      </c>
      <c r="B22" s="32" t="s">
        <v>33</v>
      </c>
      <c r="C22" s="17" t="s">
        <v>879</v>
      </c>
      <c r="D22" s="34"/>
      <c r="E22" s="26" t="s">
        <v>880</v>
      </c>
      <c r="F22" s="12">
        <f>'O1'!A18</f>
        <v>0</v>
      </c>
      <c r="AA22" s="2"/>
    </row>
    <row r="23" spans="1:27" ht="23.1" customHeight="1" x14ac:dyDescent="0.25">
      <c r="A23" s="12">
        <f>LOOKUP(B23,Avaliação!$D$2:$E$6)</f>
        <v>0</v>
      </c>
      <c r="B23" s="32" t="s">
        <v>33</v>
      </c>
      <c r="C23" s="17" t="s">
        <v>881</v>
      </c>
      <c r="D23" s="33"/>
      <c r="E23" s="26"/>
      <c r="AA23" s="2"/>
    </row>
    <row r="24" spans="1:27" ht="63.75" x14ac:dyDescent="0.25">
      <c r="A24" s="12">
        <f>LOOKUP(B24,Avaliação!$D$2:$E$6)</f>
        <v>0</v>
      </c>
      <c r="B24" s="32" t="s">
        <v>33</v>
      </c>
      <c r="C24" s="17" t="s">
        <v>450</v>
      </c>
      <c r="D24" s="53"/>
      <c r="E24" s="26" t="s">
        <v>882</v>
      </c>
      <c r="F24" s="12">
        <f>'A1'!A32</f>
        <v>0</v>
      </c>
      <c r="G24" s="12">
        <f>'A7'!A26</f>
        <v>0</v>
      </c>
      <c r="H24" s="12">
        <f>'A8'!A32</f>
        <v>0</v>
      </c>
      <c r="I24" s="12">
        <f>'D1'!A24</f>
        <v>0</v>
      </c>
      <c r="J24" s="12">
        <f>'D2'!A25</f>
        <v>0</v>
      </c>
      <c r="K24" s="12">
        <f>'D4'!A28</f>
        <v>0</v>
      </c>
      <c r="L24" s="12">
        <f>'D5'!A32</f>
        <v>0</v>
      </c>
      <c r="M24" s="12">
        <f>'D6'!A26</f>
        <v>0</v>
      </c>
      <c r="N24" s="12">
        <f>'S5'!A34</f>
        <v>0</v>
      </c>
      <c r="O24" s="12">
        <f>'Q1'!A25</f>
        <v>0</v>
      </c>
      <c r="P24" s="12">
        <f>'Q2'!A25</f>
        <v>0</v>
      </c>
      <c r="Q24" s="12">
        <f>'O1'!A23</f>
        <v>0</v>
      </c>
      <c r="R24" s="12">
        <f>'O2'!A25</f>
        <v>0</v>
      </c>
      <c r="S24" s="12">
        <f>'O3'!A28</f>
        <v>0</v>
      </c>
      <c r="T24" s="12">
        <f>'O4'!A31</f>
        <v>0</v>
      </c>
      <c r="U24" s="12">
        <f>'O5'!A24</f>
        <v>0</v>
      </c>
      <c r="V24" s="12">
        <f>'O9'!A30</f>
        <v>0</v>
      </c>
      <c r="W24" s="12">
        <f>'R2'!A24</f>
        <v>0</v>
      </c>
      <c r="AA24" s="2"/>
    </row>
    <row r="25" spans="1:27" ht="25.5" x14ac:dyDescent="0.25">
      <c r="A25" s="12">
        <f>LOOKUP(B25,Avaliação!$D$2:$E$6)</f>
        <v>0</v>
      </c>
      <c r="B25" s="32" t="s">
        <v>33</v>
      </c>
      <c r="C25" s="17" t="s">
        <v>883</v>
      </c>
      <c r="D25" s="33"/>
      <c r="AA25" s="2"/>
    </row>
    <row r="26" spans="1:27" x14ac:dyDescent="0.25">
      <c r="AA26" s="2"/>
    </row>
    <row r="27" spans="1:27" s="25" customFormat="1" ht="27" customHeight="1" x14ac:dyDescent="0.25">
      <c r="A27" s="12">
        <f>(INT(AVERAGE(A28:A29))) + IF(AND((INT(AVERAGE(A28:A29))) &lt; AVERAGE(A28:A29), (AVERAGE(A30:A32) &gt; AVERAGE(A28:A29))), 1, 0)</f>
        <v>0</v>
      </c>
      <c r="B27" s="10" t="s">
        <v>29</v>
      </c>
      <c r="C27" s="10" t="s">
        <v>71</v>
      </c>
      <c r="D27" s="10" t="s">
        <v>31</v>
      </c>
      <c r="E27" s="10" t="s">
        <v>32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6"/>
      <c r="Y27" s="16"/>
      <c r="Z27" s="16"/>
      <c r="AA27" s="24"/>
    </row>
    <row r="28" spans="1:27" ht="30.75" customHeight="1" x14ac:dyDescent="0.25">
      <c r="A28" s="12">
        <f>LOOKUP(B28,Avaliação!$D$2:$E$6)</f>
        <v>0</v>
      </c>
      <c r="B28" s="32" t="s">
        <v>33</v>
      </c>
      <c r="C28" s="28" t="s">
        <v>884</v>
      </c>
      <c r="D28" s="33"/>
      <c r="AA28" s="2"/>
    </row>
    <row r="29" spans="1:27" ht="30.75" customHeight="1" x14ac:dyDescent="0.25">
      <c r="A29" s="12">
        <f>LOOKUP(B29,Avaliação!$D$2:$E$6)</f>
        <v>0</v>
      </c>
      <c r="B29" s="32" t="s">
        <v>33</v>
      </c>
      <c r="C29" s="28" t="s">
        <v>885</v>
      </c>
      <c r="D29" s="33"/>
      <c r="AA29" s="2"/>
    </row>
    <row r="30" spans="1:27" ht="30.75" customHeight="1" x14ac:dyDescent="0.25">
      <c r="A30" s="12">
        <f>LOOKUP(B30,Avaliação!$D$2:$E$6)</f>
        <v>0</v>
      </c>
      <c r="B30" s="32" t="s">
        <v>33</v>
      </c>
      <c r="C30" s="17" t="s">
        <v>886</v>
      </c>
      <c r="D30" s="33"/>
      <c r="AA30" s="2"/>
    </row>
    <row r="31" spans="1:27" ht="44.25" customHeight="1" x14ac:dyDescent="0.25">
      <c r="A31" s="12">
        <f>LOOKUP(B31,Avaliação!$D$2:$E$6)</f>
        <v>0</v>
      </c>
      <c r="B31" s="32" t="s">
        <v>33</v>
      </c>
      <c r="C31" s="17" t="s">
        <v>887</v>
      </c>
      <c r="D31" s="33"/>
      <c r="AA31" s="2"/>
    </row>
    <row r="32" spans="1:27" ht="30.75" customHeight="1" x14ac:dyDescent="0.25">
      <c r="A32" s="12">
        <f>LOOKUP(B32,Avaliação!$D$2:$E$6)</f>
        <v>0</v>
      </c>
      <c r="B32" s="32" t="s">
        <v>33</v>
      </c>
      <c r="C32" s="17" t="s">
        <v>888</v>
      </c>
      <c r="D32" s="33"/>
      <c r="AA32" s="2"/>
    </row>
    <row r="34" spans="1:27" ht="16.5" customHeight="1" x14ac:dyDescent="0.25"/>
    <row r="35" spans="1:27" ht="15" customHeight="1" x14ac:dyDescent="0.25">
      <c r="A35" s="56" t="s">
        <v>21</v>
      </c>
      <c r="B35" s="55"/>
    </row>
    <row r="36" spans="1:27" ht="15" customHeight="1" x14ac:dyDescent="0.25">
      <c r="A36" s="16">
        <v>0</v>
      </c>
      <c r="B36" s="59" t="s">
        <v>22</v>
      </c>
    </row>
    <row r="37" spans="1:27" s="25" customFormat="1" ht="14.25" customHeight="1" x14ac:dyDescent="0.25">
      <c r="A37" s="16">
        <v>1</v>
      </c>
      <c r="B37" s="59" t="s">
        <v>23</v>
      </c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ht="15" customHeight="1" x14ac:dyDescent="0.25">
      <c r="A38" s="16">
        <v>2</v>
      </c>
      <c r="B38" s="59" t="s">
        <v>24</v>
      </c>
    </row>
    <row r="39" spans="1:27" ht="15" customHeight="1" x14ac:dyDescent="0.25">
      <c r="A39" s="16">
        <v>3</v>
      </c>
      <c r="B39" s="59" t="s">
        <v>25</v>
      </c>
    </row>
    <row r="40" spans="1:27" ht="15" customHeight="1" x14ac:dyDescent="0.25">
      <c r="A40" s="16">
        <v>4</v>
      </c>
      <c r="B40" s="59" t="s">
        <v>26</v>
      </c>
    </row>
    <row r="42" spans="1:27" ht="15" customHeight="1" x14ac:dyDescent="0.25">
      <c r="A42" s="70" t="s">
        <v>74</v>
      </c>
      <c r="B42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sheetProtection selectLockedCells="1"/>
  <conditionalFormatting sqref="A2:A34 A41 A43:A1048576">
    <cfRule type="cellIs" dxfId="284" priority="21" operator="equal">
      <formula>0</formula>
    </cfRule>
    <cfRule type="cellIs" dxfId="283" priority="22" operator="equal">
      <formula>1</formula>
    </cfRule>
    <cfRule type="cellIs" dxfId="282" priority="23" operator="equal">
      <formula>2</formula>
    </cfRule>
    <cfRule type="cellIs" dxfId="281" priority="24" operator="equal">
      <formula>3</formula>
    </cfRule>
    <cfRule type="cellIs" dxfId="280" priority="25" operator="equal">
      <formula>4</formula>
    </cfRule>
  </conditionalFormatting>
  <conditionalFormatting sqref="F1:W1 F3:W7 F9:W13 F15:W19 F21:W26 F28:W1048576">
    <cfRule type="cellIs" dxfId="279" priority="16" operator="equal">
      <formula>0</formula>
    </cfRule>
    <cfRule type="cellIs" dxfId="278" priority="17" operator="equal">
      <formula>1</formula>
    </cfRule>
    <cfRule type="cellIs" dxfId="277" priority="18" operator="equal">
      <formula>2</formula>
    </cfRule>
    <cfRule type="cellIs" dxfId="276" priority="19" operator="equal">
      <formula>3</formula>
    </cfRule>
    <cfRule type="cellIs" dxfId="275" priority="20" operator="equal">
      <formula>4</formula>
    </cfRule>
  </conditionalFormatting>
  <conditionalFormatting sqref="F27:W27 F20:W20 F14:W14 F8:W8 F2:W2">
    <cfRule type="cellIs" dxfId="274" priority="11" operator="equal">
      <formula>0</formula>
    </cfRule>
    <cfRule type="cellIs" dxfId="273" priority="12" operator="equal">
      <formula>1</formula>
    </cfRule>
    <cfRule type="cellIs" dxfId="272" priority="13" operator="equal">
      <formula>2</formula>
    </cfRule>
    <cfRule type="cellIs" dxfId="271" priority="14" operator="equal">
      <formula>3</formula>
    </cfRule>
    <cfRule type="cellIs" dxfId="270" priority="15" operator="equal">
      <formula>4</formula>
    </cfRule>
  </conditionalFormatting>
  <conditionalFormatting sqref="A36:A40">
    <cfRule type="cellIs" dxfId="269" priority="6" operator="equal">
      <formula>0</formula>
    </cfRule>
    <cfRule type="cellIs" dxfId="268" priority="7" operator="equal">
      <formula>1</formula>
    </cfRule>
    <cfRule type="cellIs" dxfId="267" priority="8" operator="equal">
      <formula>2</formula>
    </cfRule>
    <cfRule type="cellIs" dxfId="266" priority="9" operator="equal">
      <formula>3</formula>
    </cfRule>
    <cfRule type="cellIs" dxfId="265" priority="10" operator="equal">
      <formula>4</formula>
    </cfRule>
  </conditionalFormatting>
  <conditionalFormatting sqref="A42">
    <cfRule type="cellIs" dxfId="264" priority="1" operator="equal">
      <formula>0</formula>
    </cfRule>
    <cfRule type="cellIs" dxfId="263" priority="2" operator="equal">
      <formula>1</formula>
    </cfRule>
    <cfRule type="cellIs" dxfId="262" priority="3" operator="equal">
      <formula>2</formula>
    </cfRule>
    <cfRule type="cellIs" dxfId="261" priority="4" operator="equal">
      <formula>3</formula>
    </cfRule>
    <cfRule type="cellIs" dxfId="26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B3:B6 B9:B12 B15:B18 B21:B25 B28:B32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A991"/>
  <sheetViews>
    <sheetView zoomScale="90" zoomScaleNormal="90" workbookViewId="0">
      <pane ySplit="1" topLeftCell="A36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889</v>
      </c>
      <c r="B1" s="20" t="s">
        <v>890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29.25" customHeight="1" x14ac:dyDescent="0.25">
      <c r="A2" s="12">
        <f>(INT(AVERAGE(A3))) + IF(AND((INT(AVERAGE(A3))) &lt; AVERAGE(A3), (AVERAGE(A3)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891</v>
      </c>
      <c r="D3" s="33"/>
      <c r="AA3" s="2"/>
    </row>
    <row r="4" spans="1:27" x14ac:dyDescent="0.25">
      <c r="AA4" s="2"/>
    </row>
    <row r="5" spans="1:27" ht="29.25" customHeight="1" x14ac:dyDescent="0.25">
      <c r="A5" s="12">
        <f>(INT(AVERAGE(A6:A7))) + IF(AND((INT(AVERAGE(A6:A7))) &lt; AVERAGE(A6:A7), (AVERAGE(A8:A9) &gt; AVERAGE(A6:A7))), 1, 0)</f>
        <v>0</v>
      </c>
      <c r="B5" s="10" t="s">
        <v>29</v>
      </c>
      <c r="C5" s="10" t="s">
        <v>40</v>
      </c>
      <c r="D5" s="10" t="s">
        <v>31</v>
      </c>
      <c r="E5" s="10" t="s">
        <v>32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AA5" s="2"/>
    </row>
    <row r="6" spans="1:27" ht="25.5" x14ac:dyDescent="0.25">
      <c r="A6" s="12">
        <f>LOOKUP(B6,Avaliação!$D$2:$E$6)</f>
        <v>0</v>
      </c>
      <c r="B6" s="32" t="s">
        <v>33</v>
      </c>
      <c r="C6" s="28" t="s">
        <v>892</v>
      </c>
      <c r="D6" s="33"/>
      <c r="AA6" s="2"/>
    </row>
    <row r="7" spans="1:27" ht="25.5" x14ac:dyDescent="0.25">
      <c r="A7" s="12">
        <f>LOOKUP(B7,Avaliação!$D$2:$E$6)</f>
        <v>0</v>
      </c>
      <c r="B7" s="32" t="s">
        <v>33</v>
      </c>
      <c r="C7" s="28" t="s">
        <v>893</v>
      </c>
      <c r="D7" s="33"/>
      <c r="AA7" s="2"/>
    </row>
    <row r="8" spans="1:27" ht="25.5" x14ac:dyDescent="0.25">
      <c r="A8" s="12">
        <f>LOOKUP(B8,Avaliação!$D$2:$E$6)</f>
        <v>0</v>
      </c>
      <c r="B8" s="32" t="s">
        <v>33</v>
      </c>
      <c r="C8" s="17" t="s">
        <v>894</v>
      </c>
      <c r="D8" s="33"/>
      <c r="AA8" s="2"/>
    </row>
    <row r="9" spans="1:27" s="25" customFormat="1" ht="44.25" customHeight="1" x14ac:dyDescent="0.25">
      <c r="A9" s="12">
        <f>LOOKUP(B9,Avaliação!$D$2:$E$6)</f>
        <v>0</v>
      </c>
      <c r="B9" s="32" t="s">
        <v>33</v>
      </c>
      <c r="C9" s="17" t="s">
        <v>895</v>
      </c>
      <c r="D9" s="34"/>
      <c r="E9" s="26" t="s">
        <v>896</v>
      </c>
      <c r="F9" s="12">
        <f>'O5'!A11</f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x14ac:dyDescent="0.25">
      <c r="AA10" s="2"/>
    </row>
    <row r="11" spans="1:27" ht="29.25" customHeight="1" x14ac:dyDescent="0.25">
      <c r="A11" s="12">
        <f>(INT(AVERAGE(A12:A13))) + IF(AND((INT(AVERAGE(A12:A13))) &lt; AVERAGE(A12:A13), (AVERAGE(A14:A15) &gt; AVERAGE(A12:A13))), 1, 0)</f>
        <v>0</v>
      </c>
      <c r="B11" s="10" t="s">
        <v>29</v>
      </c>
      <c r="C11" s="10" t="s">
        <v>52</v>
      </c>
      <c r="D11" s="10" t="s">
        <v>31</v>
      </c>
      <c r="E11" s="10" t="s">
        <v>32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AA11" s="2"/>
    </row>
    <row r="12" spans="1:27" ht="38.25" x14ac:dyDescent="0.25">
      <c r="A12" s="12">
        <f>LOOKUP(B12,Avaliação!$D$2:$E$6)</f>
        <v>0</v>
      </c>
      <c r="B12" s="32" t="s">
        <v>33</v>
      </c>
      <c r="C12" s="28" t="s">
        <v>897</v>
      </c>
      <c r="D12" s="34"/>
      <c r="E12" s="26" t="s">
        <v>898</v>
      </c>
      <c r="F12" s="12">
        <f>'O9'!A3</f>
        <v>0</v>
      </c>
      <c r="AA12" s="2"/>
    </row>
    <row r="13" spans="1:27" ht="38.25" x14ac:dyDescent="0.25">
      <c r="A13" s="12">
        <f>LOOKUP(B13,Avaliação!$D$2:$E$6)</f>
        <v>0</v>
      </c>
      <c r="B13" s="32" t="s">
        <v>33</v>
      </c>
      <c r="C13" s="28" t="s">
        <v>899</v>
      </c>
      <c r="D13" s="33"/>
      <c r="AA13" s="2"/>
    </row>
    <row r="14" spans="1:27" ht="51" x14ac:dyDescent="0.25">
      <c r="A14" s="12">
        <f>LOOKUP(B14,Avaliação!$D$2:$E$6)</f>
        <v>0</v>
      </c>
      <c r="B14" s="32" t="s">
        <v>33</v>
      </c>
      <c r="C14" s="17" t="s">
        <v>231</v>
      </c>
      <c r="D14" s="53"/>
      <c r="E14" s="26" t="s">
        <v>900</v>
      </c>
      <c r="F14" s="12">
        <f>'A6'!A25</f>
        <v>0</v>
      </c>
      <c r="G14" s="12">
        <f>'A7'!A19</f>
        <v>0</v>
      </c>
      <c r="H14" s="12">
        <f>'D1'!A19</f>
        <v>0</v>
      </c>
      <c r="I14" s="12">
        <f>'D2'!A19</f>
        <v>0</v>
      </c>
      <c r="J14" s="12">
        <f>'D3'!A22</f>
        <v>0</v>
      </c>
      <c r="K14" s="12">
        <f>'D7'!A27</f>
        <v>0</v>
      </c>
      <c r="L14" s="12">
        <f>'S5'!A24</f>
        <v>0</v>
      </c>
      <c r="M14" s="12">
        <f>'S6'!A18</f>
        <v>0</v>
      </c>
      <c r="N14" s="12">
        <f>'O3'!A20</f>
        <v>0</v>
      </c>
      <c r="O14" s="12">
        <f>'O4'!A22</f>
        <v>0</v>
      </c>
      <c r="P14" s="12">
        <f>'O5'!A16</f>
        <v>0</v>
      </c>
      <c r="Q14" s="12">
        <f>'O9'!A22</f>
        <v>0</v>
      </c>
      <c r="R14" s="12">
        <f>'R2'!A18</f>
        <v>0</v>
      </c>
      <c r="S14" s="12">
        <f>'R4'!A18</f>
        <v>0</v>
      </c>
      <c r="AA14" s="2"/>
    </row>
    <row r="15" spans="1:27" ht="21.6" customHeight="1" x14ac:dyDescent="0.25">
      <c r="A15" s="12">
        <f>LOOKUP(B15,Avaliação!$D$2:$E$6)</f>
        <v>0</v>
      </c>
      <c r="B15" s="32" t="s">
        <v>33</v>
      </c>
      <c r="C15" s="17" t="s">
        <v>901</v>
      </c>
      <c r="D15" s="33"/>
      <c r="AA15" s="2"/>
    </row>
    <row r="16" spans="1:27" x14ac:dyDescent="0.25">
      <c r="AA16" s="2"/>
    </row>
    <row r="17" spans="1:27" ht="29.25" customHeight="1" x14ac:dyDescent="0.25">
      <c r="A17" s="12">
        <f>(INT(AVERAGE(A18:A20))) + IF(AND((INT(AVERAGE(A18:A20))) &lt; AVERAGE(A18:A20), (AVERAGE(A21:A26) &gt; AVERAGE(A18:A20))), 1, 0)</f>
        <v>0</v>
      </c>
      <c r="B17" s="10" t="s">
        <v>29</v>
      </c>
      <c r="C17" s="10" t="s">
        <v>60</v>
      </c>
      <c r="D17" s="10" t="s">
        <v>31</v>
      </c>
      <c r="E17" s="10" t="s">
        <v>32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AA17" s="2"/>
    </row>
    <row r="18" spans="1:27" ht="25.5" x14ac:dyDescent="0.25">
      <c r="A18" s="12">
        <f>LOOKUP(B18,Avaliação!$D$2:$E$6)</f>
        <v>0</v>
      </c>
      <c r="B18" s="32" t="s">
        <v>33</v>
      </c>
      <c r="C18" s="28" t="s">
        <v>902</v>
      </c>
      <c r="D18" s="53"/>
      <c r="E18" s="26" t="s">
        <v>903</v>
      </c>
      <c r="F18" s="12">
        <f>'Q3'!A22</f>
        <v>0</v>
      </c>
      <c r="AA18" s="2"/>
    </row>
    <row r="19" spans="1:27" s="25" customFormat="1" ht="25.5" x14ac:dyDescent="0.25">
      <c r="A19" s="12">
        <f>LOOKUP(B19,Avaliação!$D$2:$E$6)</f>
        <v>0</v>
      </c>
      <c r="B19" s="32" t="s">
        <v>33</v>
      </c>
      <c r="C19" s="28" t="s">
        <v>904</v>
      </c>
      <c r="D19" s="33"/>
      <c r="E19" s="2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25.5" x14ac:dyDescent="0.25">
      <c r="A20" s="12">
        <f>LOOKUP(B20,Avaliação!$D$2:$E$6)</f>
        <v>0</v>
      </c>
      <c r="B20" s="32" t="s">
        <v>33</v>
      </c>
      <c r="C20" s="28" t="s">
        <v>905</v>
      </c>
      <c r="D20" s="33"/>
      <c r="E20" s="26"/>
      <c r="AA20" s="2"/>
    </row>
    <row r="21" spans="1:27" ht="25.5" x14ac:dyDescent="0.25">
      <c r="A21" s="12">
        <f>LOOKUP(B21,Avaliação!$D$2:$E$6)</f>
        <v>0</v>
      </c>
      <c r="B21" s="32" t="s">
        <v>33</v>
      </c>
      <c r="C21" s="17" t="s">
        <v>906</v>
      </c>
      <c r="D21" s="53"/>
      <c r="E21" s="26"/>
      <c r="AA21" s="2"/>
    </row>
    <row r="22" spans="1:27" ht="25.5" x14ac:dyDescent="0.25">
      <c r="A22" s="12">
        <f>LOOKUP(B22,Avaliação!$D$2:$E$6)</f>
        <v>0</v>
      </c>
      <c r="B22" s="32" t="s">
        <v>33</v>
      </c>
      <c r="C22" s="17" t="s">
        <v>907</v>
      </c>
      <c r="D22" s="33"/>
      <c r="E22" s="26"/>
      <c r="AA22" s="2"/>
    </row>
    <row r="23" spans="1:27" ht="63.75" x14ac:dyDescent="0.25">
      <c r="A23" s="12">
        <f>LOOKUP(B23,Avaliação!$D$2:$E$6)</f>
        <v>0</v>
      </c>
      <c r="B23" s="32" t="s">
        <v>33</v>
      </c>
      <c r="C23" s="17" t="s">
        <v>450</v>
      </c>
      <c r="D23" s="53"/>
      <c r="E23" s="26" t="s">
        <v>908</v>
      </c>
      <c r="F23" s="12">
        <f>'A1'!A32</f>
        <v>0</v>
      </c>
      <c r="G23" s="12">
        <f>'A7'!A26</f>
        <v>0</v>
      </c>
      <c r="H23" s="12">
        <f>'A8'!A32</f>
        <v>0</v>
      </c>
      <c r="I23" s="12">
        <f>'D1'!A24</f>
        <v>0</v>
      </c>
      <c r="J23" s="12">
        <f>'D2'!A25</f>
        <v>0</v>
      </c>
      <c r="K23" s="12">
        <f>'D4'!A28</f>
        <v>0</v>
      </c>
      <c r="L23" s="12">
        <f>'D5'!A32</f>
        <v>0</v>
      </c>
      <c r="M23" s="12">
        <f>'D6'!A26</f>
        <v>0</v>
      </c>
      <c r="N23" s="12">
        <f>'S5'!A34</f>
        <v>0</v>
      </c>
      <c r="O23" s="12">
        <f>'Q1'!A25</f>
        <v>0</v>
      </c>
      <c r="P23" s="12">
        <f>'Q2'!A25</f>
        <v>0</v>
      </c>
      <c r="Q23" s="12">
        <f>'Q3'!A24</f>
        <v>0</v>
      </c>
      <c r="R23" s="12">
        <f>'O2'!A25</f>
        <v>0</v>
      </c>
      <c r="S23" s="12">
        <f>'O3'!A28</f>
        <v>0</v>
      </c>
      <c r="T23" s="12">
        <f>'O4'!A31</f>
        <v>0</v>
      </c>
      <c r="U23" s="12">
        <f>'O5'!A24</f>
        <v>0</v>
      </c>
      <c r="V23" s="12">
        <f>'O9'!A30</f>
        <v>0</v>
      </c>
      <c r="W23" s="12">
        <f>'R2'!A24</f>
        <v>0</v>
      </c>
      <c r="AA23" s="2"/>
    </row>
    <row r="24" spans="1:27" ht="25.5" x14ac:dyDescent="0.25">
      <c r="A24" s="12">
        <f>LOOKUP(B24,Avaliação!$D$2:$E$6)</f>
        <v>0</v>
      </c>
      <c r="B24" s="32" t="s">
        <v>33</v>
      </c>
      <c r="C24" s="17" t="s">
        <v>909</v>
      </c>
      <c r="D24" s="33"/>
      <c r="E24" s="26"/>
      <c r="AA24" s="2"/>
    </row>
    <row r="25" spans="1:27" ht="25.5" x14ac:dyDescent="0.25">
      <c r="A25" s="12">
        <f>LOOKUP(B25,Avaliação!$D$2:$E$6)</f>
        <v>0</v>
      </c>
      <c r="B25" s="32" t="s">
        <v>33</v>
      </c>
      <c r="C25" s="17" t="s">
        <v>910</v>
      </c>
      <c r="D25" s="33"/>
      <c r="E25" s="26"/>
      <c r="AA25" s="2"/>
    </row>
    <row r="26" spans="1:27" ht="38.25" x14ac:dyDescent="0.25">
      <c r="A26" s="12">
        <f>LOOKUP(B26,Avaliação!$D$2:$E$6)</f>
        <v>0</v>
      </c>
      <c r="B26" s="32" t="s">
        <v>33</v>
      </c>
      <c r="C26" s="17" t="s">
        <v>388</v>
      </c>
      <c r="D26" s="53"/>
      <c r="E26" s="26" t="s">
        <v>911</v>
      </c>
      <c r="F26" s="12">
        <f>'D1'!A30</f>
        <v>0</v>
      </c>
      <c r="G26" s="12">
        <f>'D2'!A27</f>
        <v>0</v>
      </c>
      <c r="H26" s="12">
        <f>'S5'!A36</f>
        <v>0</v>
      </c>
      <c r="I26" s="12">
        <f>'S6'!A30</f>
        <v>0</v>
      </c>
      <c r="J26" s="12">
        <f>'O3'!A30</f>
        <v>0</v>
      </c>
      <c r="K26" s="12">
        <f>'O5'!A26</f>
        <v>0</v>
      </c>
      <c r="L26" s="12">
        <f>'O9'!A32</f>
        <v>0</v>
      </c>
      <c r="AA26" s="2"/>
    </row>
    <row r="27" spans="1:27" s="25" customFormat="1" x14ac:dyDescent="0.25">
      <c r="A27" s="12"/>
      <c r="B27" s="16"/>
      <c r="C27" s="16"/>
      <c r="D27" s="16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29.25" customHeight="1" x14ac:dyDescent="0.25">
      <c r="A28" s="12">
        <f>(INT(AVERAGE(A29:A30))) + IF(AND((INT(AVERAGE(A29:A30))) &lt; AVERAGE(A29:A30), (AVERAGE(A31:A34) &gt; AVERAGE(A29:A30))), 1, 0)</f>
        <v>0</v>
      </c>
      <c r="B28" s="10" t="s">
        <v>29</v>
      </c>
      <c r="C28" s="10" t="s">
        <v>71</v>
      </c>
      <c r="D28" s="10" t="s">
        <v>31</v>
      </c>
      <c r="E28" s="10" t="s">
        <v>32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AA28" s="2"/>
    </row>
    <row r="29" spans="1:27" ht="25.5" x14ac:dyDescent="0.25">
      <c r="A29" s="12">
        <f>LOOKUP(B29,Avaliação!$D$2:$E$6)</f>
        <v>0</v>
      </c>
      <c r="B29" s="32" t="s">
        <v>33</v>
      </c>
      <c r="C29" s="28" t="s">
        <v>912</v>
      </c>
      <c r="D29" s="33"/>
      <c r="AA29" s="2"/>
    </row>
    <row r="30" spans="1:27" ht="31.5" customHeight="1" x14ac:dyDescent="0.25">
      <c r="A30" s="12">
        <f>LOOKUP(B30,Avaliação!$D$2:$E$6)</f>
        <v>0</v>
      </c>
      <c r="B30" s="32" t="s">
        <v>33</v>
      </c>
      <c r="C30" s="28" t="s">
        <v>913</v>
      </c>
      <c r="D30" s="33"/>
      <c r="AA30" s="2"/>
    </row>
    <row r="31" spans="1:27" ht="37.5" customHeight="1" x14ac:dyDescent="0.25">
      <c r="A31" s="12">
        <f>LOOKUP(B31,Avaliação!$D$2:$E$6)</f>
        <v>0</v>
      </c>
      <c r="B31" s="32" t="s">
        <v>33</v>
      </c>
      <c r="C31" s="17" t="s">
        <v>914</v>
      </c>
      <c r="D31" s="33"/>
      <c r="AA31" s="2"/>
    </row>
    <row r="32" spans="1:27" ht="30" customHeight="1" x14ac:dyDescent="0.25">
      <c r="A32" s="12">
        <f>LOOKUP(B32,Avaliação!$D$2:$E$6)</f>
        <v>0</v>
      </c>
      <c r="B32" s="32" t="s">
        <v>33</v>
      </c>
      <c r="C32" s="17" t="s">
        <v>915</v>
      </c>
      <c r="D32" s="33"/>
      <c r="AA32" s="2"/>
    </row>
    <row r="33" spans="1:27" ht="32.25" customHeight="1" x14ac:dyDescent="0.25">
      <c r="A33" s="12">
        <f>LOOKUP(B33,Avaliação!$D$2:$E$6)</f>
        <v>0</v>
      </c>
      <c r="B33" s="32" t="s">
        <v>33</v>
      </c>
      <c r="C33" s="17" t="s">
        <v>916</v>
      </c>
      <c r="D33" s="53"/>
      <c r="E33" s="26" t="s">
        <v>917</v>
      </c>
      <c r="F33" s="12">
        <f>'D6'!A35</f>
        <v>0</v>
      </c>
      <c r="G33" s="12">
        <f>'O2'!A31</f>
        <v>0</v>
      </c>
      <c r="H33" s="12">
        <f>'O3'!A36</f>
        <v>0</v>
      </c>
      <c r="I33" s="12">
        <f>'O5'!A31</f>
        <v>0</v>
      </c>
      <c r="AA33" s="2"/>
    </row>
    <row r="34" spans="1:27" ht="42" customHeight="1" x14ac:dyDescent="0.25">
      <c r="A34" s="12">
        <f>LOOKUP(B34,Avaliação!$D$2:$E$6)</f>
        <v>0</v>
      </c>
      <c r="B34" s="32" t="s">
        <v>33</v>
      </c>
      <c r="C34" s="17" t="s">
        <v>918</v>
      </c>
      <c r="D34" s="33"/>
      <c r="AA34" s="2"/>
    </row>
    <row r="35" spans="1:27" x14ac:dyDescent="0.25">
      <c r="AA35" s="2"/>
    </row>
    <row r="36" spans="1:27" x14ac:dyDescent="0.25">
      <c r="AA36" s="2"/>
    </row>
    <row r="37" spans="1:27" s="25" customFormat="1" ht="16.5" customHeight="1" x14ac:dyDescent="0.25">
      <c r="A37" s="56" t="s">
        <v>21</v>
      </c>
      <c r="B37" s="55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ht="15" customHeight="1" x14ac:dyDescent="0.25">
      <c r="A38" s="16">
        <v>0</v>
      </c>
      <c r="B38" s="59" t="s">
        <v>22</v>
      </c>
    </row>
    <row r="39" spans="1:27" ht="15" customHeight="1" x14ac:dyDescent="0.25">
      <c r="A39" s="16">
        <v>1</v>
      </c>
      <c r="B39" s="59" t="s">
        <v>23</v>
      </c>
    </row>
    <row r="40" spans="1:27" ht="15" customHeight="1" x14ac:dyDescent="0.25">
      <c r="A40" s="16">
        <v>2</v>
      </c>
      <c r="B40" s="59" t="s">
        <v>24</v>
      </c>
    </row>
    <row r="41" spans="1:27" ht="15" customHeight="1" x14ac:dyDescent="0.25">
      <c r="A41" s="16">
        <v>3</v>
      </c>
      <c r="B41" s="59" t="s">
        <v>25</v>
      </c>
    </row>
    <row r="42" spans="1:27" ht="15" customHeight="1" x14ac:dyDescent="0.25">
      <c r="A42" s="16">
        <v>4</v>
      </c>
      <c r="B42" s="59" t="s">
        <v>26</v>
      </c>
    </row>
    <row r="44" spans="1:27" ht="15" customHeight="1" x14ac:dyDescent="0.25">
      <c r="A44" s="70" t="s">
        <v>74</v>
      </c>
      <c r="B44" s="16" t="s">
        <v>75</v>
      </c>
    </row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sheetProtection selectLockedCells="1"/>
  <conditionalFormatting sqref="A2:A36 A43 A45:A1048576">
    <cfRule type="cellIs" dxfId="259" priority="16" operator="equal">
      <formula>0</formula>
    </cfRule>
    <cfRule type="cellIs" dxfId="258" priority="17" operator="equal">
      <formula>1</formula>
    </cfRule>
    <cfRule type="cellIs" dxfId="257" priority="18" operator="equal">
      <formula>2</formula>
    </cfRule>
    <cfRule type="cellIs" dxfId="256" priority="19" operator="equal">
      <formula>3</formula>
    </cfRule>
    <cfRule type="cellIs" dxfId="255" priority="20" operator="equal">
      <formula>4</formula>
    </cfRule>
  </conditionalFormatting>
  <conditionalFormatting sqref="F1:W1 F3:W4 F6:W10 F12:W16 F18:W27 F29:W1048576">
    <cfRule type="cellIs" dxfId="254" priority="11" operator="equal">
      <formula>0</formula>
    </cfRule>
    <cfRule type="cellIs" dxfId="253" priority="12" operator="equal">
      <formula>1</formula>
    </cfRule>
    <cfRule type="cellIs" dxfId="252" priority="13" operator="equal">
      <formula>2</formula>
    </cfRule>
    <cfRule type="cellIs" dxfId="251" priority="14" operator="equal">
      <formula>3</formula>
    </cfRule>
    <cfRule type="cellIs" dxfId="250" priority="15" operator="equal">
      <formula>4</formula>
    </cfRule>
  </conditionalFormatting>
  <conditionalFormatting sqref="A38:A42">
    <cfRule type="cellIs" dxfId="249" priority="6" operator="equal">
      <formula>0</formula>
    </cfRule>
    <cfRule type="cellIs" dxfId="248" priority="7" operator="equal">
      <formula>1</formula>
    </cfRule>
    <cfRule type="cellIs" dxfId="247" priority="8" operator="equal">
      <formula>2</formula>
    </cfRule>
    <cfRule type="cellIs" dxfId="246" priority="9" operator="equal">
      <formula>3</formula>
    </cfRule>
    <cfRule type="cellIs" dxfId="245" priority="10" operator="equal">
      <formula>4</formula>
    </cfRule>
  </conditionalFormatting>
  <conditionalFormatting sqref="A44">
    <cfRule type="cellIs" dxfId="244" priority="1" operator="equal">
      <formula>0</formula>
    </cfRule>
    <cfRule type="cellIs" dxfId="243" priority="2" operator="equal">
      <formula>1</formula>
    </cfRule>
    <cfRule type="cellIs" dxfId="242" priority="3" operator="equal">
      <formula>2</formula>
    </cfRule>
    <cfRule type="cellIs" dxfId="241" priority="4" operator="equal">
      <formula>3</formula>
    </cfRule>
    <cfRule type="cellIs" dxfId="24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 B6:B9 B12:B15 B18:B26 B29:B34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A987"/>
  <sheetViews>
    <sheetView zoomScale="90" zoomScaleNormal="90" workbookViewId="0">
      <pane ySplit="1" topLeftCell="A2" activePane="bottomLeft" state="frozen"/>
      <selection activeCell="B36" sqref="B36"/>
      <selection pane="bottomLeft" activeCell="C3" sqref="C3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919</v>
      </c>
      <c r="B1" s="20" t="s">
        <v>920</v>
      </c>
      <c r="C1" s="21"/>
      <c r="D1" s="21"/>
      <c r="E1" s="6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34.5" customHeight="1" x14ac:dyDescent="0.25">
      <c r="A2" s="12">
        <f>(INT(AVERAGE(A3))) + IF(AND((INT(AVERAGE(A3))) &lt; AVERAGE(A3), (AVERAGE(A3) &gt; AVERAGE(A3))), 1, 0)</f>
        <v>0</v>
      </c>
      <c r="B2" s="10" t="s">
        <v>29</v>
      </c>
      <c r="C2" s="11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38.25" x14ac:dyDescent="0.25">
      <c r="A3" s="12">
        <f>LOOKUP(B3,Avaliação!$D$2:$E$6)</f>
        <v>0</v>
      </c>
      <c r="B3" s="32" t="s">
        <v>33</v>
      </c>
      <c r="C3" s="28" t="s">
        <v>921</v>
      </c>
      <c r="D3" s="52"/>
      <c r="E3" s="27"/>
      <c r="AA3" s="2"/>
    </row>
    <row r="4" spans="1:27" x14ac:dyDescent="0.25">
      <c r="D4" s="27"/>
      <c r="E4" s="27"/>
      <c r="AA4" s="2"/>
    </row>
    <row r="5" spans="1:27" ht="34.5" customHeight="1" x14ac:dyDescent="0.25">
      <c r="A5" s="12">
        <f>(INT(AVERAGE(A6:A8))) + IF(AND((INT(AVERAGE(A6:A8))) &lt; AVERAGE(A6:A8), (AVERAGE(A9:A11) &gt; AVERAGE(A6:A8))), 1, 0)</f>
        <v>0</v>
      </c>
      <c r="B5" s="10" t="s">
        <v>29</v>
      </c>
      <c r="C5" s="11" t="s">
        <v>40</v>
      </c>
      <c r="D5" s="10" t="s">
        <v>31</v>
      </c>
      <c r="E5" s="10" t="s">
        <v>32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AA5" s="2"/>
    </row>
    <row r="6" spans="1:27" ht="38.25" x14ac:dyDescent="0.25">
      <c r="A6" s="12">
        <f>LOOKUP(B6,Avaliação!$D$2:$E$6)</f>
        <v>0</v>
      </c>
      <c r="B6" s="32" t="s">
        <v>33</v>
      </c>
      <c r="C6" s="28" t="s">
        <v>922</v>
      </c>
      <c r="D6" s="53"/>
      <c r="E6" s="26" t="s">
        <v>923</v>
      </c>
      <c r="F6" s="12">
        <f>'O9'!A9</f>
        <v>0</v>
      </c>
      <c r="AA6" s="2"/>
    </row>
    <row r="7" spans="1:27" ht="25.5" x14ac:dyDescent="0.25">
      <c r="A7" s="12">
        <f>LOOKUP(B7,Avaliação!$D$2:$E$6)</f>
        <v>0</v>
      </c>
      <c r="B7" s="32" t="s">
        <v>33</v>
      </c>
      <c r="C7" s="28" t="s">
        <v>924</v>
      </c>
      <c r="D7" s="53"/>
      <c r="E7" s="26" t="s">
        <v>923</v>
      </c>
      <c r="F7" s="12">
        <f>'O9'!A11</f>
        <v>0</v>
      </c>
      <c r="AA7" s="2"/>
    </row>
    <row r="8" spans="1:27" ht="25.5" x14ac:dyDescent="0.25">
      <c r="A8" s="12">
        <f>LOOKUP(B8,Avaliação!$D$2:$E$6)</f>
        <v>0</v>
      </c>
      <c r="B8" s="32" t="s">
        <v>33</v>
      </c>
      <c r="C8" s="28" t="s">
        <v>925</v>
      </c>
      <c r="D8" s="52"/>
      <c r="E8" s="27"/>
      <c r="AA8" s="2"/>
    </row>
    <row r="9" spans="1:27" s="25" customFormat="1" ht="38.25" x14ac:dyDescent="0.25">
      <c r="A9" s="12">
        <f>LOOKUP(B9,Avaliação!$D$2:$E$6)</f>
        <v>0</v>
      </c>
      <c r="B9" s="32" t="s">
        <v>33</v>
      </c>
      <c r="C9" s="17" t="s">
        <v>926</v>
      </c>
      <c r="D9" s="53"/>
      <c r="E9" s="26" t="s">
        <v>927</v>
      </c>
      <c r="F9" s="12">
        <f>'O3'!A11</f>
        <v>0</v>
      </c>
      <c r="G9" s="12">
        <f>'O5'!A9</f>
        <v>0</v>
      </c>
      <c r="H9" s="12">
        <f>'O6'!A9</f>
        <v>0</v>
      </c>
      <c r="I9" s="12">
        <f>'O7'!A11</f>
        <v>0</v>
      </c>
      <c r="J9" s="12">
        <f>'O8'!A7</f>
        <v>0</v>
      </c>
      <c r="K9" s="12">
        <f>'O9'!A16</f>
        <v>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25.5" x14ac:dyDescent="0.25">
      <c r="A10" s="12">
        <f>LOOKUP(B10,Avaliação!$D$2:$E$6)</f>
        <v>0</v>
      </c>
      <c r="B10" s="32" t="s">
        <v>33</v>
      </c>
      <c r="C10" s="17" t="s">
        <v>928</v>
      </c>
      <c r="D10" s="52"/>
      <c r="E10" s="27"/>
      <c r="AA10" s="2"/>
    </row>
    <row r="11" spans="1:27" ht="25.5" x14ac:dyDescent="0.25">
      <c r="A11" s="12">
        <f>LOOKUP(B11,Avaliação!$D$2:$E$6)</f>
        <v>0</v>
      </c>
      <c r="B11" s="32" t="s">
        <v>33</v>
      </c>
      <c r="C11" s="17" t="s">
        <v>929</v>
      </c>
      <c r="D11" s="52"/>
      <c r="E11" s="27"/>
      <c r="AA11" s="2"/>
    </row>
    <row r="12" spans="1:27" x14ac:dyDescent="0.25">
      <c r="D12" s="27"/>
      <c r="E12" s="27"/>
      <c r="AA12" s="2"/>
    </row>
    <row r="13" spans="1:27" ht="34.5" customHeight="1" x14ac:dyDescent="0.25">
      <c r="A13" s="12">
        <f>(INT(AVERAGE(A14:A15))) + IF(AND((INT(AVERAGE(A14:A15))) &lt; AVERAGE(A14:A15), (AVERAGE(A16:A18) &gt; AVERAGE(A14:A15))), 1, 0)</f>
        <v>0</v>
      </c>
      <c r="B13" s="10" t="s">
        <v>29</v>
      </c>
      <c r="C13" s="11" t="s">
        <v>52</v>
      </c>
      <c r="D13" s="10" t="s">
        <v>31</v>
      </c>
      <c r="E13" s="10" t="s">
        <v>32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AA13" s="2"/>
    </row>
    <row r="14" spans="1:27" ht="25.5" x14ac:dyDescent="0.25">
      <c r="A14" s="12">
        <f>LOOKUP(B14,Avaliação!$D$2:$E$6)</f>
        <v>0</v>
      </c>
      <c r="B14" s="32" t="s">
        <v>33</v>
      </c>
      <c r="C14" s="28" t="s">
        <v>930</v>
      </c>
      <c r="D14" s="34"/>
      <c r="E14" s="29"/>
      <c r="AA14" s="2"/>
    </row>
    <row r="15" spans="1:27" ht="38.25" x14ac:dyDescent="0.25">
      <c r="A15" s="12">
        <f>LOOKUP(B15,Avaliação!$D$2:$E$6)</f>
        <v>0</v>
      </c>
      <c r="B15" s="32" t="s">
        <v>33</v>
      </c>
      <c r="C15" s="28" t="s">
        <v>931</v>
      </c>
      <c r="D15" s="53"/>
      <c r="E15" s="26" t="s">
        <v>932</v>
      </c>
      <c r="F15" s="12">
        <f>'O5'!A15</f>
        <v>0</v>
      </c>
      <c r="G15" s="12">
        <f>'O9'!A20</f>
        <v>0</v>
      </c>
      <c r="AA15" s="2"/>
    </row>
    <row r="16" spans="1:27" ht="25.5" x14ac:dyDescent="0.25">
      <c r="A16" s="12">
        <f>LOOKUP(B16,Avaliação!$D$2:$E$6)</f>
        <v>0</v>
      </c>
      <c r="B16" s="32" t="s">
        <v>33</v>
      </c>
      <c r="C16" s="17" t="s">
        <v>933</v>
      </c>
      <c r="D16" s="52"/>
      <c r="E16" s="27"/>
      <c r="AA16" s="2"/>
    </row>
    <row r="17" spans="1:27" ht="42.75" customHeight="1" x14ac:dyDescent="0.25">
      <c r="A17" s="12">
        <f>LOOKUP(B17,Avaliação!$D$2:$E$6)</f>
        <v>0</v>
      </c>
      <c r="B17" s="32" t="s">
        <v>33</v>
      </c>
      <c r="C17" s="17" t="s">
        <v>934</v>
      </c>
      <c r="D17" s="53"/>
      <c r="E17" s="26" t="s">
        <v>935</v>
      </c>
      <c r="F17" s="12">
        <f>'O9'!A22</f>
        <v>0</v>
      </c>
      <c r="AA17" s="2"/>
    </row>
    <row r="18" spans="1:27" ht="21.6" customHeight="1" x14ac:dyDescent="0.25">
      <c r="A18" s="12">
        <f>LOOKUP(B18,Avaliação!$D$2:$E$6)</f>
        <v>0</v>
      </c>
      <c r="B18" s="32" t="s">
        <v>33</v>
      </c>
      <c r="C18" s="17" t="s">
        <v>936</v>
      </c>
      <c r="D18" s="52"/>
      <c r="E18" s="27"/>
      <c r="AA18" s="2"/>
    </row>
    <row r="19" spans="1:27" s="25" customFormat="1" x14ac:dyDescent="0.25">
      <c r="A19" s="12"/>
      <c r="B19" s="16"/>
      <c r="C19" s="16"/>
      <c r="D19" s="27"/>
      <c r="E19" s="27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34.5" customHeight="1" x14ac:dyDescent="0.25">
      <c r="A20" s="12">
        <f>(INT(AVERAGE(A21:A23))) + IF(AND((INT(AVERAGE(A21:A23))) &lt; AVERAGE(A21:A23), (AVERAGE(A24:A27) &gt; AVERAGE(A21:A23))), 1, 0)</f>
        <v>0</v>
      </c>
      <c r="B20" s="10" t="s">
        <v>29</v>
      </c>
      <c r="C20" s="11" t="s">
        <v>60</v>
      </c>
      <c r="D20" s="10" t="s">
        <v>31</v>
      </c>
      <c r="E20" s="10" t="s">
        <v>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AA20" s="2"/>
    </row>
    <row r="21" spans="1:27" ht="38.25" x14ac:dyDescent="0.25">
      <c r="A21" s="12">
        <f>LOOKUP(B21,Avaliação!$D$2:$E$6)</f>
        <v>0</v>
      </c>
      <c r="B21" s="32" t="s">
        <v>33</v>
      </c>
      <c r="C21" s="28" t="s">
        <v>937</v>
      </c>
      <c r="D21" s="52"/>
      <c r="E21" s="27"/>
      <c r="AA21" s="2"/>
    </row>
    <row r="22" spans="1:27" ht="25.5" x14ac:dyDescent="0.25">
      <c r="A22" s="12">
        <f>LOOKUP(B22,Avaliação!$D$2:$E$6)</f>
        <v>0</v>
      </c>
      <c r="B22" s="32" t="s">
        <v>33</v>
      </c>
      <c r="C22" s="28" t="s">
        <v>938</v>
      </c>
      <c r="D22" s="52"/>
      <c r="E22" s="27"/>
      <c r="AA22" s="2"/>
    </row>
    <row r="23" spans="1:27" ht="25.5" x14ac:dyDescent="0.25">
      <c r="A23" s="12">
        <f>LOOKUP(B23,Avaliação!$D$2:$E$6)</f>
        <v>0</v>
      </c>
      <c r="B23" s="32" t="s">
        <v>33</v>
      </c>
      <c r="C23" s="28" t="s">
        <v>939</v>
      </c>
      <c r="D23" s="52"/>
      <c r="E23" s="27"/>
      <c r="AA23" s="2"/>
    </row>
    <row r="24" spans="1:27" ht="25.5" x14ac:dyDescent="0.25">
      <c r="A24" s="12">
        <f>LOOKUP(B24,Avaliação!$D$2:$E$6)</f>
        <v>0</v>
      </c>
      <c r="B24" s="32" t="s">
        <v>33</v>
      </c>
      <c r="C24" s="17" t="s">
        <v>940</v>
      </c>
      <c r="D24" s="52"/>
      <c r="E24" s="27"/>
      <c r="AA24" s="2"/>
    </row>
    <row r="25" spans="1:27" ht="63.75" x14ac:dyDescent="0.25">
      <c r="A25" s="12">
        <f>LOOKUP(B25,Avaliação!$D$2:$E$6)</f>
        <v>0</v>
      </c>
      <c r="B25" s="32" t="s">
        <v>33</v>
      </c>
      <c r="C25" s="17" t="s">
        <v>450</v>
      </c>
      <c r="D25" s="53"/>
      <c r="E25" s="26" t="s">
        <v>941</v>
      </c>
      <c r="F25" s="12">
        <f>'A1'!A32</f>
        <v>0</v>
      </c>
      <c r="G25" s="12">
        <f>'A7'!A26</f>
        <v>0</v>
      </c>
      <c r="H25" s="12">
        <f>'A8'!A32</f>
        <v>0</v>
      </c>
      <c r="I25" s="12">
        <f>'D1'!A24</f>
        <v>0</v>
      </c>
      <c r="J25" s="12">
        <f>'D2'!A25</f>
        <v>0</v>
      </c>
      <c r="K25" s="12">
        <f>'D4'!A28</f>
        <v>0</v>
      </c>
      <c r="L25" s="12">
        <f>'D5'!A32</f>
        <v>0</v>
      </c>
      <c r="M25" s="12">
        <f>'D6'!A26</f>
        <v>0</v>
      </c>
      <c r="N25" s="12">
        <f>'S5'!A34</f>
        <v>0</v>
      </c>
      <c r="O25" s="12">
        <f>'Q1'!A25</f>
        <v>0</v>
      </c>
      <c r="P25" s="12">
        <f>'Q2'!A25</f>
        <v>0</v>
      </c>
      <c r="Q25" s="12">
        <f>'Q3'!A24</f>
        <v>0</v>
      </c>
      <c r="R25" s="12">
        <f>'O1'!A23</f>
        <v>0</v>
      </c>
      <c r="S25" s="12">
        <f>'O3'!A28</f>
        <v>0</v>
      </c>
      <c r="T25" s="12">
        <f>'O4'!A31</f>
        <v>0</v>
      </c>
      <c r="U25" s="12">
        <f>'O5'!A24</f>
        <v>0</v>
      </c>
      <c r="V25" s="12">
        <f>'O9'!A30</f>
        <v>0</v>
      </c>
      <c r="W25" s="12">
        <f>'R2'!A24</f>
        <v>0</v>
      </c>
      <c r="AA25" s="2"/>
    </row>
    <row r="26" spans="1:27" ht="39" customHeight="1" x14ac:dyDescent="0.25">
      <c r="A26" s="12">
        <f>LOOKUP(B26,Avaliação!$D$2:$E$6)</f>
        <v>0</v>
      </c>
      <c r="B26" s="32" t="s">
        <v>33</v>
      </c>
      <c r="C26" s="17" t="s">
        <v>942</v>
      </c>
      <c r="D26" s="52"/>
      <c r="E26" s="27"/>
      <c r="AA26" s="2"/>
    </row>
    <row r="27" spans="1:27" s="25" customFormat="1" ht="25.5" x14ac:dyDescent="0.25">
      <c r="A27" s="12">
        <f>LOOKUP(B27,Avaliação!$D$2:$E$6)</f>
        <v>0</v>
      </c>
      <c r="B27" s="32" t="s">
        <v>33</v>
      </c>
      <c r="C27" s="17" t="s">
        <v>943</v>
      </c>
      <c r="D27" s="52"/>
      <c r="E27" s="27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x14ac:dyDescent="0.25">
      <c r="D28" s="27"/>
      <c r="E28" s="27"/>
      <c r="AA28" s="2"/>
    </row>
    <row r="29" spans="1:27" ht="34.5" customHeight="1" x14ac:dyDescent="0.25">
      <c r="A29" s="12">
        <f>(INT(AVERAGE(A30))) + IF(AND((INT(AVERAGE(A30))) &lt; AVERAGE(A30), (AVERAGE(A31:A32) &gt; AVERAGE(A30))), 1, 0)</f>
        <v>0</v>
      </c>
      <c r="B29" s="10" t="s">
        <v>29</v>
      </c>
      <c r="C29" s="11" t="s">
        <v>71</v>
      </c>
      <c r="D29" s="10" t="s">
        <v>31</v>
      </c>
      <c r="E29" s="10" t="s">
        <v>32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AA29" s="2"/>
    </row>
    <row r="30" spans="1:27" ht="25.5" x14ac:dyDescent="0.25">
      <c r="A30" s="12">
        <f>LOOKUP(B30,Avaliação!$D$2:$E$6)</f>
        <v>0</v>
      </c>
      <c r="B30" s="32" t="s">
        <v>33</v>
      </c>
      <c r="C30" s="28" t="s">
        <v>944</v>
      </c>
      <c r="D30" s="52"/>
      <c r="E30" s="27"/>
      <c r="AA30" s="2"/>
    </row>
    <row r="31" spans="1:27" ht="25.5" x14ac:dyDescent="0.25">
      <c r="A31" s="12">
        <f>LOOKUP(B31,Avaliação!$D$2:$E$6)</f>
        <v>0</v>
      </c>
      <c r="B31" s="32" t="s">
        <v>33</v>
      </c>
      <c r="C31" s="17" t="s">
        <v>916</v>
      </c>
      <c r="D31" s="53"/>
      <c r="E31" s="26" t="s">
        <v>945</v>
      </c>
      <c r="F31" s="12">
        <f>'D6'!A35</f>
        <v>0</v>
      </c>
      <c r="G31" s="12">
        <f>'O1'!A33</f>
        <v>0</v>
      </c>
      <c r="H31" s="12">
        <f>'O3'!A36</f>
        <v>0</v>
      </c>
      <c r="I31" s="12">
        <f>'O5'!A31</f>
        <v>0</v>
      </c>
      <c r="AA31" s="2"/>
    </row>
    <row r="32" spans="1:27" ht="38.25" x14ac:dyDescent="0.25">
      <c r="A32" s="12">
        <f>LOOKUP(B32,Avaliação!$D$2:$E$6)</f>
        <v>0</v>
      </c>
      <c r="B32" s="32" t="s">
        <v>33</v>
      </c>
      <c r="C32" s="17" t="s">
        <v>946</v>
      </c>
      <c r="D32" s="52"/>
      <c r="E32" s="27"/>
      <c r="AA32" s="2"/>
    </row>
    <row r="33" spans="1:27" x14ac:dyDescent="0.25">
      <c r="C33" s="27"/>
      <c r="D33" s="27"/>
      <c r="E33" s="27"/>
    </row>
    <row r="34" spans="1:27" ht="18.75" customHeight="1" x14ac:dyDescent="0.25">
      <c r="C34" s="27"/>
      <c r="D34" s="27"/>
      <c r="E34" s="27"/>
    </row>
    <row r="35" spans="1:27" x14ac:dyDescent="0.25">
      <c r="A35" s="56" t="s">
        <v>21</v>
      </c>
      <c r="B35" s="55"/>
      <c r="C35" s="27"/>
      <c r="D35" s="27"/>
      <c r="E35" s="27"/>
    </row>
    <row r="36" spans="1:27" x14ac:dyDescent="0.25">
      <c r="A36" s="16">
        <v>0</v>
      </c>
      <c r="B36" s="59" t="s">
        <v>22</v>
      </c>
      <c r="C36" s="27"/>
      <c r="D36" s="27"/>
      <c r="E36" s="27"/>
    </row>
    <row r="37" spans="1:27" s="25" customFormat="1" ht="18" customHeight="1" x14ac:dyDescent="0.25">
      <c r="A37" s="16">
        <v>1</v>
      </c>
      <c r="B37" s="59" t="s">
        <v>23</v>
      </c>
      <c r="C37" s="27"/>
      <c r="D37" s="27"/>
      <c r="E37" s="27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x14ac:dyDescent="0.25">
      <c r="A38" s="16">
        <v>2</v>
      </c>
      <c r="B38" s="59" t="s">
        <v>24</v>
      </c>
      <c r="C38" s="27"/>
      <c r="D38" s="27"/>
      <c r="E38" s="27"/>
    </row>
    <row r="39" spans="1:27" x14ac:dyDescent="0.25">
      <c r="A39" s="16">
        <v>3</v>
      </c>
      <c r="B39" s="59" t="s">
        <v>25</v>
      </c>
      <c r="C39" s="27"/>
      <c r="D39" s="27"/>
      <c r="E39" s="27"/>
    </row>
    <row r="40" spans="1:27" x14ac:dyDescent="0.25">
      <c r="A40" s="16">
        <v>4</v>
      </c>
      <c r="B40" s="59" t="s">
        <v>26</v>
      </c>
      <c r="C40" s="27"/>
      <c r="D40" s="27"/>
      <c r="E40" s="27"/>
    </row>
    <row r="41" spans="1:27" x14ac:dyDescent="0.25">
      <c r="C41" s="27"/>
      <c r="D41" s="27"/>
      <c r="E41" s="27"/>
    </row>
    <row r="42" spans="1:27" x14ac:dyDescent="0.25">
      <c r="A42" s="70" t="s">
        <v>74</v>
      </c>
      <c r="B42" s="16" t="s">
        <v>75</v>
      </c>
      <c r="C42" s="27"/>
      <c r="D42" s="27"/>
      <c r="E42" s="27"/>
    </row>
    <row r="43" spans="1:27" x14ac:dyDescent="0.25">
      <c r="C43" s="27"/>
      <c r="D43" s="27"/>
      <c r="E43" s="27"/>
    </row>
    <row r="44" spans="1:27" x14ac:dyDescent="0.25">
      <c r="C44" s="27"/>
      <c r="D44" s="27"/>
      <c r="E44" s="27"/>
    </row>
    <row r="45" spans="1:27" x14ac:dyDescent="0.25">
      <c r="C45" s="27"/>
      <c r="D45" s="27"/>
      <c r="E45" s="27"/>
    </row>
    <row r="46" spans="1:27" x14ac:dyDescent="0.25">
      <c r="C46" s="27"/>
      <c r="D46" s="27"/>
      <c r="E46" s="27"/>
    </row>
    <row r="47" spans="1:27" x14ac:dyDescent="0.25">
      <c r="C47" s="27"/>
      <c r="D47" s="27"/>
      <c r="E47" s="27"/>
    </row>
    <row r="48" spans="1:27" x14ac:dyDescent="0.25">
      <c r="C48" s="27"/>
      <c r="D48" s="27"/>
      <c r="E48" s="27"/>
    </row>
    <row r="49" spans="3:5" ht="15.75" customHeight="1" x14ac:dyDescent="0.25">
      <c r="C49" s="27"/>
      <c r="D49" s="27"/>
      <c r="E49" s="27"/>
    </row>
    <row r="50" spans="3:5" ht="15.75" customHeight="1" x14ac:dyDescent="0.25">
      <c r="C50" s="27"/>
      <c r="D50" s="27"/>
      <c r="E50" s="27"/>
    </row>
    <row r="51" spans="3:5" ht="15.75" customHeight="1" x14ac:dyDescent="0.25">
      <c r="C51" s="27"/>
      <c r="D51" s="27"/>
      <c r="E51" s="27"/>
    </row>
    <row r="52" spans="3:5" ht="15.75" customHeight="1" x14ac:dyDescent="0.25">
      <c r="C52" s="27"/>
      <c r="D52" s="27"/>
      <c r="E52" s="27"/>
    </row>
    <row r="53" spans="3:5" ht="15.75" customHeight="1" x14ac:dyDescent="0.25">
      <c r="C53" s="27"/>
      <c r="D53" s="27"/>
      <c r="E53" s="27"/>
    </row>
    <row r="54" spans="3:5" ht="15.75" customHeight="1" x14ac:dyDescent="0.25">
      <c r="C54" s="27"/>
      <c r="D54" s="27"/>
      <c r="E54" s="27"/>
    </row>
    <row r="55" spans="3:5" ht="15.75" customHeight="1" x14ac:dyDescent="0.25">
      <c r="C55" s="27"/>
      <c r="D55" s="27"/>
      <c r="E55" s="27"/>
    </row>
    <row r="56" spans="3:5" ht="15.75" customHeight="1" x14ac:dyDescent="0.25">
      <c r="C56" s="27"/>
      <c r="D56" s="27"/>
      <c r="E56" s="27"/>
    </row>
    <row r="57" spans="3:5" ht="15.75" customHeight="1" x14ac:dyDescent="0.25">
      <c r="C57" s="27"/>
      <c r="D57" s="27"/>
      <c r="E57" s="27"/>
    </row>
    <row r="58" spans="3:5" ht="15.75" customHeight="1" x14ac:dyDescent="0.25">
      <c r="C58" s="27"/>
      <c r="D58" s="27"/>
      <c r="E58" s="27"/>
    </row>
    <row r="59" spans="3:5" ht="15.75" customHeight="1" x14ac:dyDescent="0.25">
      <c r="C59" s="27"/>
      <c r="D59" s="27"/>
      <c r="E59" s="27"/>
    </row>
    <row r="60" spans="3:5" ht="15.75" customHeight="1" x14ac:dyDescent="0.25">
      <c r="C60" s="27"/>
      <c r="D60" s="27"/>
      <c r="E60" s="27"/>
    </row>
    <row r="61" spans="3:5" ht="15.75" customHeight="1" x14ac:dyDescent="0.25">
      <c r="C61" s="27"/>
      <c r="D61" s="27"/>
      <c r="E61" s="27"/>
    </row>
    <row r="62" spans="3:5" ht="15.75" customHeight="1" x14ac:dyDescent="0.25">
      <c r="C62" s="27"/>
      <c r="D62" s="27"/>
      <c r="E62" s="27"/>
    </row>
    <row r="63" spans="3:5" ht="15.75" customHeight="1" x14ac:dyDescent="0.25">
      <c r="C63" s="27"/>
      <c r="D63" s="27"/>
      <c r="E63" s="27"/>
    </row>
    <row r="64" spans="3:5" ht="15.75" customHeight="1" x14ac:dyDescent="0.25">
      <c r="C64" s="27"/>
      <c r="D64" s="27"/>
      <c r="E64" s="27"/>
    </row>
    <row r="65" spans="3:5" ht="15.75" customHeight="1" x14ac:dyDescent="0.25">
      <c r="C65" s="27"/>
      <c r="D65" s="27"/>
      <c r="E65" s="27"/>
    </row>
    <row r="66" spans="3:5" ht="15.75" customHeight="1" x14ac:dyDescent="0.25">
      <c r="C66" s="27"/>
      <c r="D66" s="27"/>
      <c r="E66" s="27"/>
    </row>
    <row r="67" spans="3:5" ht="15.75" customHeight="1" x14ac:dyDescent="0.25">
      <c r="C67" s="27"/>
      <c r="D67" s="27"/>
      <c r="E67" s="27"/>
    </row>
    <row r="68" spans="3:5" ht="15.75" customHeight="1" x14ac:dyDescent="0.25">
      <c r="C68" s="27"/>
      <c r="D68" s="27"/>
      <c r="E68" s="27"/>
    </row>
    <row r="69" spans="3:5" ht="15.75" customHeight="1" x14ac:dyDescent="0.25">
      <c r="C69" s="27"/>
      <c r="D69" s="27"/>
      <c r="E69" s="27"/>
    </row>
    <row r="70" spans="3:5" ht="15.75" customHeight="1" x14ac:dyDescent="0.25">
      <c r="C70" s="27"/>
      <c r="D70" s="27"/>
      <c r="E70" s="27"/>
    </row>
    <row r="71" spans="3:5" ht="15.75" customHeight="1" x14ac:dyDescent="0.25">
      <c r="C71" s="27"/>
      <c r="D71" s="27"/>
      <c r="E71" s="27"/>
    </row>
    <row r="72" spans="3:5" ht="15.75" customHeight="1" x14ac:dyDescent="0.25">
      <c r="C72" s="27"/>
      <c r="D72" s="27"/>
      <c r="E72" s="27"/>
    </row>
    <row r="73" spans="3:5" ht="15.75" customHeight="1" x14ac:dyDescent="0.25">
      <c r="C73" s="27"/>
      <c r="D73" s="27"/>
      <c r="E73" s="27"/>
    </row>
    <row r="74" spans="3:5" ht="15.75" customHeight="1" x14ac:dyDescent="0.25">
      <c r="C74" s="27"/>
      <c r="D74" s="27"/>
      <c r="E74" s="27"/>
    </row>
    <row r="75" spans="3:5" ht="15.75" customHeight="1" x14ac:dyDescent="0.25">
      <c r="C75" s="27"/>
      <c r="D75" s="27"/>
      <c r="E75" s="27"/>
    </row>
    <row r="76" spans="3:5" ht="15.75" customHeight="1" x14ac:dyDescent="0.25">
      <c r="C76" s="27"/>
      <c r="D76" s="27"/>
      <c r="E76" s="27"/>
    </row>
    <row r="77" spans="3:5" ht="15.75" customHeight="1" x14ac:dyDescent="0.25">
      <c r="C77" s="27"/>
      <c r="D77" s="27"/>
      <c r="E77" s="27"/>
    </row>
    <row r="78" spans="3:5" ht="15.75" customHeight="1" x14ac:dyDescent="0.25">
      <c r="C78" s="27"/>
      <c r="D78" s="27"/>
      <c r="E78" s="27"/>
    </row>
    <row r="79" spans="3:5" ht="15.75" customHeight="1" x14ac:dyDescent="0.25">
      <c r="C79" s="27"/>
      <c r="D79" s="27"/>
      <c r="E79" s="27"/>
    </row>
    <row r="80" spans="3:5" ht="15.75" customHeight="1" x14ac:dyDescent="0.25">
      <c r="C80" s="27"/>
      <c r="D80" s="27"/>
      <c r="E80" s="27"/>
    </row>
    <row r="81" spans="3:5" ht="15.75" customHeight="1" x14ac:dyDescent="0.25">
      <c r="C81" s="27"/>
      <c r="D81" s="27"/>
      <c r="E81" s="27"/>
    </row>
    <row r="82" spans="3:5" ht="15.75" customHeight="1" x14ac:dyDescent="0.25">
      <c r="C82" s="27"/>
      <c r="D82" s="27"/>
      <c r="E82" s="27"/>
    </row>
    <row r="83" spans="3:5" ht="15.75" customHeight="1" x14ac:dyDescent="0.25">
      <c r="C83" s="27"/>
      <c r="D83" s="27"/>
      <c r="E83" s="27"/>
    </row>
    <row r="84" spans="3:5" ht="15.75" customHeight="1" x14ac:dyDescent="0.25">
      <c r="C84" s="27"/>
      <c r="D84" s="27"/>
      <c r="E84" s="27"/>
    </row>
    <row r="85" spans="3:5" ht="15.75" customHeight="1" x14ac:dyDescent="0.25">
      <c r="C85" s="27"/>
      <c r="D85" s="27"/>
      <c r="E85" s="27"/>
    </row>
    <row r="86" spans="3:5" ht="15.75" customHeight="1" x14ac:dyDescent="0.25">
      <c r="C86" s="27"/>
      <c r="D86" s="27"/>
      <c r="E86" s="27"/>
    </row>
    <row r="87" spans="3:5" ht="15.75" customHeight="1" x14ac:dyDescent="0.25">
      <c r="C87" s="27"/>
      <c r="D87" s="27"/>
      <c r="E87" s="27"/>
    </row>
    <row r="88" spans="3:5" ht="15.75" customHeight="1" x14ac:dyDescent="0.25">
      <c r="C88" s="27"/>
      <c r="D88" s="27"/>
      <c r="E88" s="27"/>
    </row>
    <row r="89" spans="3:5" ht="15.75" customHeight="1" x14ac:dyDescent="0.25">
      <c r="C89" s="27"/>
      <c r="D89" s="27"/>
      <c r="E89" s="27"/>
    </row>
    <row r="90" spans="3:5" ht="15.75" customHeight="1" x14ac:dyDescent="0.25">
      <c r="C90" s="27"/>
      <c r="D90" s="27"/>
      <c r="E90" s="27"/>
    </row>
    <row r="91" spans="3:5" ht="15.75" customHeight="1" x14ac:dyDescent="0.25">
      <c r="C91" s="27"/>
      <c r="D91" s="27"/>
      <c r="E91" s="27"/>
    </row>
    <row r="92" spans="3:5" ht="15.75" customHeight="1" x14ac:dyDescent="0.25">
      <c r="C92" s="27"/>
      <c r="D92" s="27"/>
      <c r="E92" s="27"/>
    </row>
    <row r="93" spans="3:5" ht="15.75" customHeight="1" x14ac:dyDescent="0.25">
      <c r="C93" s="27"/>
      <c r="D93" s="27"/>
      <c r="E93" s="27"/>
    </row>
    <row r="94" spans="3:5" ht="15.75" customHeight="1" x14ac:dyDescent="0.25">
      <c r="C94" s="27"/>
      <c r="D94" s="27"/>
      <c r="E94" s="27"/>
    </row>
    <row r="95" spans="3:5" ht="15.75" customHeight="1" x14ac:dyDescent="0.25">
      <c r="C95" s="27"/>
      <c r="D95" s="27"/>
      <c r="E95" s="27"/>
    </row>
    <row r="96" spans="3:5" ht="15.75" customHeight="1" x14ac:dyDescent="0.25">
      <c r="C96" s="27"/>
      <c r="D96" s="27"/>
      <c r="E96" s="27"/>
    </row>
    <row r="97" spans="3:5" ht="15.75" customHeight="1" x14ac:dyDescent="0.25">
      <c r="C97" s="27"/>
      <c r="D97" s="27"/>
      <c r="E97" s="27"/>
    </row>
    <row r="98" spans="3:5" ht="15.75" customHeight="1" x14ac:dyDescent="0.25">
      <c r="C98" s="27"/>
      <c r="D98" s="27"/>
      <c r="E98" s="27"/>
    </row>
    <row r="99" spans="3:5" ht="15.75" customHeight="1" x14ac:dyDescent="0.25">
      <c r="C99" s="27"/>
      <c r="D99" s="27"/>
      <c r="E99" s="27"/>
    </row>
    <row r="100" spans="3:5" ht="15.75" customHeight="1" x14ac:dyDescent="0.25">
      <c r="C100" s="27"/>
      <c r="D100" s="27"/>
      <c r="E100" s="27"/>
    </row>
    <row r="101" spans="3:5" ht="15.75" customHeight="1" x14ac:dyDescent="0.25">
      <c r="C101" s="27"/>
      <c r="D101" s="27"/>
      <c r="E101" s="27"/>
    </row>
    <row r="102" spans="3:5" ht="15.75" customHeight="1" x14ac:dyDescent="0.25">
      <c r="C102" s="27"/>
      <c r="D102" s="27"/>
      <c r="E102" s="27"/>
    </row>
    <row r="103" spans="3:5" ht="15.75" customHeight="1" x14ac:dyDescent="0.25">
      <c r="C103" s="27"/>
      <c r="D103" s="27"/>
      <c r="E103" s="27"/>
    </row>
    <row r="104" spans="3:5" ht="15.75" customHeight="1" x14ac:dyDescent="0.25">
      <c r="C104" s="27"/>
      <c r="D104" s="27"/>
      <c r="E104" s="27"/>
    </row>
    <row r="105" spans="3:5" ht="15.75" customHeight="1" x14ac:dyDescent="0.25">
      <c r="C105" s="27"/>
      <c r="D105" s="27"/>
      <c r="E105" s="27"/>
    </row>
    <row r="106" spans="3:5" ht="15.75" customHeight="1" x14ac:dyDescent="0.25">
      <c r="C106" s="27"/>
      <c r="D106" s="27"/>
      <c r="E106" s="27"/>
    </row>
    <row r="107" spans="3:5" ht="15.75" customHeight="1" x14ac:dyDescent="0.25">
      <c r="C107" s="27"/>
      <c r="D107" s="27"/>
      <c r="E107" s="27"/>
    </row>
    <row r="108" spans="3:5" ht="15.75" customHeight="1" x14ac:dyDescent="0.25">
      <c r="C108" s="27"/>
      <c r="D108" s="27"/>
      <c r="E108" s="27"/>
    </row>
    <row r="109" spans="3:5" ht="15.75" customHeight="1" x14ac:dyDescent="0.25">
      <c r="C109" s="27"/>
      <c r="D109" s="27"/>
      <c r="E109" s="27"/>
    </row>
    <row r="110" spans="3:5" ht="15.75" customHeight="1" x14ac:dyDescent="0.25">
      <c r="C110" s="27"/>
      <c r="D110" s="27"/>
      <c r="E110" s="27"/>
    </row>
    <row r="111" spans="3:5" ht="15.75" customHeight="1" x14ac:dyDescent="0.25">
      <c r="C111" s="27"/>
      <c r="D111" s="27"/>
      <c r="E111" s="27"/>
    </row>
    <row r="112" spans="3:5" ht="15.75" customHeight="1" x14ac:dyDescent="0.25">
      <c r="C112" s="27"/>
      <c r="D112" s="27"/>
      <c r="E112" s="27"/>
    </row>
    <row r="113" spans="3:5" ht="15.75" customHeight="1" x14ac:dyDescent="0.25">
      <c r="C113" s="27"/>
      <c r="D113" s="27"/>
      <c r="E113" s="27"/>
    </row>
    <row r="114" spans="3:5" ht="15.75" customHeight="1" x14ac:dyDescent="0.25">
      <c r="C114" s="27"/>
      <c r="D114" s="27"/>
      <c r="E114" s="27"/>
    </row>
    <row r="115" spans="3:5" ht="15.75" customHeight="1" x14ac:dyDescent="0.25">
      <c r="C115" s="27"/>
      <c r="D115" s="27"/>
      <c r="E115" s="27"/>
    </row>
    <row r="116" spans="3:5" ht="15.75" customHeight="1" x14ac:dyDescent="0.25">
      <c r="C116" s="27"/>
      <c r="D116" s="27"/>
      <c r="E116" s="27"/>
    </row>
    <row r="117" spans="3:5" ht="15.75" customHeight="1" x14ac:dyDescent="0.25">
      <c r="C117" s="27"/>
      <c r="D117" s="27"/>
      <c r="E117" s="27"/>
    </row>
    <row r="118" spans="3:5" ht="15.75" customHeight="1" x14ac:dyDescent="0.25">
      <c r="C118" s="27"/>
      <c r="D118" s="27"/>
      <c r="E118" s="27"/>
    </row>
    <row r="119" spans="3:5" ht="15.75" customHeight="1" x14ac:dyDescent="0.25">
      <c r="C119" s="27"/>
      <c r="D119" s="27"/>
      <c r="E119" s="27"/>
    </row>
    <row r="120" spans="3:5" ht="15.75" customHeight="1" x14ac:dyDescent="0.25">
      <c r="C120" s="27"/>
      <c r="D120" s="27"/>
      <c r="E120" s="27"/>
    </row>
    <row r="121" spans="3:5" ht="15.75" customHeight="1" x14ac:dyDescent="0.25">
      <c r="C121" s="27"/>
      <c r="D121" s="27"/>
      <c r="E121" s="27"/>
    </row>
    <row r="122" spans="3:5" ht="15.75" customHeight="1" x14ac:dyDescent="0.25">
      <c r="C122" s="27"/>
      <c r="D122" s="27"/>
      <c r="E122" s="27"/>
    </row>
    <row r="123" spans="3:5" ht="15.75" customHeight="1" x14ac:dyDescent="0.25">
      <c r="C123" s="27"/>
      <c r="D123" s="27"/>
      <c r="E123" s="27"/>
    </row>
    <row r="124" spans="3:5" ht="15.75" customHeight="1" x14ac:dyDescent="0.25">
      <c r="C124" s="27"/>
      <c r="D124" s="27"/>
      <c r="E124" s="27"/>
    </row>
    <row r="125" spans="3:5" ht="15.75" customHeight="1" x14ac:dyDescent="0.25">
      <c r="C125" s="27"/>
      <c r="D125" s="27"/>
      <c r="E125" s="27"/>
    </row>
    <row r="126" spans="3:5" ht="15.75" customHeight="1" x14ac:dyDescent="0.25">
      <c r="C126" s="27"/>
      <c r="D126" s="27"/>
      <c r="E126" s="27"/>
    </row>
    <row r="127" spans="3:5" ht="15.75" customHeight="1" x14ac:dyDescent="0.25">
      <c r="C127" s="27"/>
      <c r="D127" s="27"/>
      <c r="E127" s="27"/>
    </row>
    <row r="128" spans="3:5" ht="15.75" customHeight="1" x14ac:dyDescent="0.25">
      <c r="C128" s="27"/>
      <c r="D128" s="27"/>
      <c r="E128" s="27"/>
    </row>
    <row r="129" spans="3:5" ht="15.75" customHeight="1" x14ac:dyDescent="0.25">
      <c r="C129" s="27"/>
      <c r="D129" s="27"/>
      <c r="E129" s="27"/>
    </row>
    <row r="130" spans="3:5" ht="15.75" customHeight="1" x14ac:dyDescent="0.25">
      <c r="C130" s="27"/>
      <c r="D130" s="27"/>
      <c r="E130" s="27"/>
    </row>
    <row r="131" spans="3:5" ht="15.75" customHeight="1" x14ac:dyDescent="0.25">
      <c r="C131" s="27"/>
      <c r="D131" s="27"/>
      <c r="E131" s="27"/>
    </row>
    <row r="132" spans="3:5" ht="15.75" customHeight="1" x14ac:dyDescent="0.25">
      <c r="C132" s="27"/>
      <c r="D132" s="27"/>
      <c r="E132" s="27"/>
    </row>
    <row r="133" spans="3:5" ht="15.75" customHeight="1" x14ac:dyDescent="0.25">
      <c r="C133" s="27"/>
      <c r="D133" s="27"/>
      <c r="E133" s="27"/>
    </row>
    <row r="134" spans="3:5" ht="15.75" customHeight="1" x14ac:dyDescent="0.25">
      <c r="C134" s="27"/>
      <c r="D134" s="27"/>
      <c r="E134" s="27"/>
    </row>
    <row r="135" spans="3:5" ht="15.75" customHeight="1" x14ac:dyDescent="0.25">
      <c r="C135" s="27"/>
      <c r="D135" s="27"/>
      <c r="E135" s="27"/>
    </row>
    <row r="136" spans="3:5" ht="15.75" customHeight="1" x14ac:dyDescent="0.25">
      <c r="C136" s="27"/>
      <c r="D136" s="27"/>
      <c r="E136" s="27"/>
    </row>
    <row r="137" spans="3:5" ht="15.75" customHeight="1" x14ac:dyDescent="0.25">
      <c r="C137" s="27"/>
      <c r="D137" s="27"/>
      <c r="E137" s="27"/>
    </row>
    <row r="138" spans="3:5" ht="15.75" customHeight="1" x14ac:dyDescent="0.25">
      <c r="C138" s="27"/>
      <c r="D138" s="27"/>
      <c r="E138" s="27"/>
    </row>
    <row r="139" spans="3:5" ht="15.75" customHeight="1" x14ac:dyDescent="0.25">
      <c r="C139" s="27"/>
      <c r="D139" s="27"/>
      <c r="E139" s="27"/>
    </row>
    <row r="140" spans="3:5" ht="15.75" customHeight="1" x14ac:dyDescent="0.25">
      <c r="C140" s="27"/>
      <c r="D140" s="27"/>
      <c r="E140" s="27"/>
    </row>
    <row r="141" spans="3:5" ht="15.75" customHeight="1" x14ac:dyDescent="0.25">
      <c r="C141" s="27"/>
      <c r="D141" s="27"/>
      <c r="E141" s="27"/>
    </row>
    <row r="142" spans="3:5" ht="15.75" customHeight="1" x14ac:dyDescent="0.25">
      <c r="C142" s="27"/>
      <c r="D142" s="27"/>
      <c r="E142" s="27"/>
    </row>
    <row r="143" spans="3:5" ht="15.75" customHeight="1" x14ac:dyDescent="0.25">
      <c r="C143" s="27"/>
      <c r="D143" s="27"/>
      <c r="E143" s="27"/>
    </row>
    <row r="144" spans="3:5" ht="15.75" customHeight="1" x14ac:dyDescent="0.25">
      <c r="C144" s="27"/>
      <c r="D144" s="27"/>
      <c r="E144" s="27"/>
    </row>
    <row r="145" spans="3:5" ht="15.75" customHeight="1" x14ac:dyDescent="0.25">
      <c r="C145" s="27"/>
      <c r="D145" s="27"/>
      <c r="E145" s="27"/>
    </row>
    <row r="146" spans="3:5" ht="15.75" customHeight="1" x14ac:dyDescent="0.25">
      <c r="C146" s="27"/>
      <c r="D146" s="27"/>
      <c r="E146" s="27"/>
    </row>
    <row r="147" spans="3:5" ht="15.75" customHeight="1" x14ac:dyDescent="0.25">
      <c r="C147" s="27"/>
      <c r="D147" s="27"/>
      <c r="E147" s="27"/>
    </row>
    <row r="148" spans="3:5" ht="15.75" customHeight="1" x14ac:dyDescent="0.25">
      <c r="C148" s="27"/>
      <c r="D148" s="27"/>
      <c r="E148" s="27"/>
    </row>
    <row r="149" spans="3:5" ht="15.75" customHeight="1" x14ac:dyDescent="0.25">
      <c r="C149" s="27"/>
      <c r="D149" s="27"/>
      <c r="E149" s="27"/>
    </row>
    <row r="150" spans="3:5" ht="15.75" customHeight="1" x14ac:dyDescent="0.25">
      <c r="C150" s="27"/>
      <c r="D150" s="27"/>
      <c r="E150" s="27"/>
    </row>
    <row r="151" spans="3:5" ht="15.75" customHeight="1" x14ac:dyDescent="0.25">
      <c r="C151" s="27"/>
      <c r="D151" s="27"/>
      <c r="E151" s="27"/>
    </row>
    <row r="152" spans="3:5" ht="15.75" customHeight="1" x14ac:dyDescent="0.25">
      <c r="C152" s="27"/>
      <c r="D152" s="27"/>
      <c r="E152" s="27"/>
    </row>
    <row r="153" spans="3:5" ht="15.75" customHeight="1" x14ac:dyDescent="0.25">
      <c r="C153" s="27"/>
      <c r="D153" s="27"/>
      <c r="E153" s="27"/>
    </row>
    <row r="154" spans="3:5" ht="15.75" customHeight="1" x14ac:dyDescent="0.25">
      <c r="C154" s="27"/>
      <c r="D154" s="27"/>
      <c r="E154" s="27"/>
    </row>
    <row r="155" spans="3:5" ht="15.75" customHeight="1" x14ac:dyDescent="0.25">
      <c r="C155" s="27"/>
      <c r="D155" s="27"/>
      <c r="E155" s="27"/>
    </row>
    <row r="156" spans="3:5" ht="15.75" customHeight="1" x14ac:dyDescent="0.25">
      <c r="C156" s="27"/>
      <c r="D156" s="27"/>
      <c r="E156" s="27"/>
    </row>
    <row r="157" spans="3:5" ht="15.75" customHeight="1" x14ac:dyDescent="0.25">
      <c r="C157" s="27"/>
      <c r="D157" s="27"/>
      <c r="E157" s="27"/>
    </row>
    <row r="158" spans="3:5" ht="15.75" customHeight="1" x14ac:dyDescent="0.25">
      <c r="C158" s="27"/>
      <c r="D158" s="27"/>
      <c r="E158" s="27"/>
    </row>
    <row r="159" spans="3:5" ht="15.75" customHeight="1" x14ac:dyDescent="0.25">
      <c r="C159" s="27"/>
      <c r="D159" s="27"/>
      <c r="E159" s="27"/>
    </row>
    <row r="160" spans="3:5" ht="15.75" customHeight="1" x14ac:dyDescent="0.25">
      <c r="C160" s="27"/>
      <c r="D160" s="27"/>
      <c r="E160" s="27"/>
    </row>
    <row r="161" spans="3:5" ht="15.75" customHeight="1" x14ac:dyDescent="0.25">
      <c r="C161" s="27"/>
      <c r="D161" s="27"/>
      <c r="E161" s="27"/>
    </row>
    <row r="162" spans="3:5" ht="15.75" customHeight="1" x14ac:dyDescent="0.25">
      <c r="C162" s="27"/>
      <c r="D162" s="27"/>
      <c r="E162" s="27"/>
    </row>
    <row r="163" spans="3:5" ht="15.75" customHeight="1" x14ac:dyDescent="0.25">
      <c r="C163" s="27"/>
      <c r="D163" s="27"/>
      <c r="E163" s="27"/>
    </row>
    <row r="164" spans="3:5" ht="15.75" customHeight="1" x14ac:dyDescent="0.25">
      <c r="C164" s="27"/>
      <c r="D164" s="27"/>
      <c r="E164" s="27"/>
    </row>
    <row r="165" spans="3:5" ht="15.75" customHeight="1" x14ac:dyDescent="0.25">
      <c r="C165" s="27"/>
      <c r="D165" s="27"/>
      <c r="E165" s="27"/>
    </row>
    <row r="166" spans="3:5" ht="15.75" customHeight="1" x14ac:dyDescent="0.25">
      <c r="C166" s="27"/>
      <c r="D166" s="27"/>
      <c r="E166" s="27"/>
    </row>
    <row r="167" spans="3:5" ht="15.75" customHeight="1" x14ac:dyDescent="0.25">
      <c r="C167" s="27"/>
      <c r="D167" s="27"/>
      <c r="E167" s="27"/>
    </row>
    <row r="168" spans="3:5" ht="15.75" customHeight="1" x14ac:dyDescent="0.25">
      <c r="C168" s="27"/>
      <c r="D168" s="27"/>
      <c r="E168" s="27"/>
    </row>
    <row r="169" spans="3:5" ht="15.75" customHeight="1" x14ac:dyDescent="0.25">
      <c r="C169" s="27"/>
      <c r="D169" s="27"/>
      <c r="E169" s="27"/>
    </row>
    <row r="170" spans="3:5" ht="15.75" customHeight="1" x14ac:dyDescent="0.25">
      <c r="C170" s="27"/>
      <c r="D170" s="27"/>
      <c r="E170" s="27"/>
    </row>
    <row r="171" spans="3:5" ht="15.75" customHeight="1" x14ac:dyDescent="0.25">
      <c r="C171" s="27"/>
      <c r="D171" s="27"/>
      <c r="E171" s="27"/>
    </row>
    <row r="172" spans="3:5" ht="15.75" customHeight="1" x14ac:dyDescent="0.25">
      <c r="C172" s="27"/>
      <c r="D172" s="27"/>
      <c r="E172" s="27"/>
    </row>
    <row r="173" spans="3:5" ht="15.75" customHeight="1" x14ac:dyDescent="0.25">
      <c r="C173" s="27"/>
      <c r="D173" s="27"/>
      <c r="E173" s="27"/>
    </row>
    <row r="174" spans="3:5" ht="15.75" customHeight="1" x14ac:dyDescent="0.25">
      <c r="C174" s="27"/>
      <c r="D174" s="27"/>
      <c r="E174" s="27"/>
    </row>
    <row r="175" spans="3:5" ht="15.75" customHeight="1" x14ac:dyDescent="0.25">
      <c r="C175" s="27"/>
      <c r="D175" s="27"/>
      <c r="E175" s="27"/>
    </row>
    <row r="176" spans="3:5" ht="15.75" customHeight="1" x14ac:dyDescent="0.25">
      <c r="C176" s="27"/>
      <c r="D176" s="27"/>
      <c r="E176" s="27"/>
    </row>
    <row r="177" spans="3:5" ht="15.75" customHeight="1" x14ac:dyDescent="0.25">
      <c r="C177" s="27"/>
      <c r="D177" s="27"/>
      <c r="E177" s="27"/>
    </row>
    <row r="178" spans="3:5" ht="15.75" customHeight="1" x14ac:dyDescent="0.25">
      <c r="C178" s="27"/>
      <c r="D178" s="27"/>
      <c r="E178" s="27"/>
    </row>
    <row r="179" spans="3:5" ht="15.75" customHeight="1" x14ac:dyDescent="0.25">
      <c r="C179" s="27"/>
      <c r="D179" s="27"/>
      <c r="E179" s="27"/>
    </row>
    <row r="180" spans="3:5" ht="15.75" customHeight="1" x14ac:dyDescent="0.25">
      <c r="C180" s="27"/>
      <c r="D180" s="27"/>
      <c r="E180" s="27"/>
    </row>
    <row r="181" spans="3:5" ht="15.75" customHeight="1" x14ac:dyDescent="0.25">
      <c r="C181" s="27"/>
      <c r="D181" s="27"/>
      <c r="E181" s="27"/>
    </row>
    <row r="182" spans="3:5" ht="15.75" customHeight="1" x14ac:dyDescent="0.25">
      <c r="C182" s="27"/>
      <c r="D182" s="27"/>
      <c r="E182" s="27"/>
    </row>
    <row r="183" spans="3:5" ht="15.75" customHeight="1" x14ac:dyDescent="0.25">
      <c r="C183" s="27"/>
      <c r="D183" s="27"/>
      <c r="E183" s="27"/>
    </row>
    <row r="184" spans="3:5" ht="15.75" customHeight="1" x14ac:dyDescent="0.25">
      <c r="C184" s="27"/>
      <c r="D184" s="27"/>
      <c r="E184" s="27"/>
    </row>
    <row r="185" spans="3:5" ht="15.75" customHeight="1" x14ac:dyDescent="0.25">
      <c r="C185" s="27"/>
      <c r="D185" s="27"/>
      <c r="E185" s="27"/>
    </row>
    <row r="186" spans="3:5" ht="15.75" customHeight="1" x14ac:dyDescent="0.25">
      <c r="C186" s="27"/>
      <c r="D186" s="27"/>
      <c r="E186" s="27"/>
    </row>
    <row r="187" spans="3:5" ht="15.75" customHeight="1" x14ac:dyDescent="0.25">
      <c r="C187" s="27"/>
      <c r="D187" s="27"/>
      <c r="E187" s="27"/>
    </row>
    <row r="188" spans="3:5" ht="15.75" customHeight="1" x14ac:dyDescent="0.25">
      <c r="C188" s="27"/>
      <c r="D188" s="27"/>
      <c r="E188" s="27"/>
    </row>
    <row r="189" spans="3:5" ht="15.75" customHeight="1" x14ac:dyDescent="0.25">
      <c r="C189" s="27"/>
      <c r="D189" s="27"/>
      <c r="E189" s="27"/>
    </row>
    <row r="190" spans="3:5" ht="15.75" customHeight="1" x14ac:dyDescent="0.25">
      <c r="C190" s="27"/>
      <c r="D190" s="27"/>
      <c r="E190" s="27"/>
    </row>
    <row r="191" spans="3:5" ht="15.75" customHeight="1" x14ac:dyDescent="0.25">
      <c r="C191" s="27"/>
      <c r="D191" s="27"/>
      <c r="E191" s="27"/>
    </row>
    <row r="192" spans="3:5" ht="15.75" customHeight="1" x14ac:dyDescent="0.25">
      <c r="C192" s="27"/>
      <c r="D192" s="27"/>
      <c r="E192" s="27"/>
    </row>
    <row r="193" spans="3:5" ht="15.75" customHeight="1" x14ac:dyDescent="0.25">
      <c r="C193" s="27"/>
      <c r="D193" s="27"/>
      <c r="E193" s="27"/>
    </row>
    <row r="194" spans="3:5" ht="15.75" customHeight="1" x14ac:dyDescent="0.25">
      <c r="C194" s="27"/>
      <c r="D194" s="27"/>
      <c r="E194" s="27"/>
    </row>
    <row r="195" spans="3:5" ht="15.75" customHeight="1" x14ac:dyDescent="0.25">
      <c r="C195" s="27"/>
      <c r="D195" s="27"/>
      <c r="E195" s="27"/>
    </row>
    <row r="196" spans="3:5" ht="15.75" customHeight="1" x14ac:dyDescent="0.25">
      <c r="C196" s="27"/>
      <c r="D196" s="27"/>
      <c r="E196" s="27"/>
    </row>
    <row r="197" spans="3:5" ht="15.75" customHeight="1" x14ac:dyDescent="0.25">
      <c r="C197" s="27"/>
      <c r="D197" s="27"/>
      <c r="E197" s="27"/>
    </row>
    <row r="198" spans="3:5" ht="15.75" customHeight="1" x14ac:dyDescent="0.25">
      <c r="C198" s="27"/>
      <c r="D198" s="27"/>
      <c r="E198" s="27"/>
    </row>
    <row r="199" spans="3:5" ht="15.75" customHeight="1" x14ac:dyDescent="0.25">
      <c r="C199" s="27"/>
      <c r="D199" s="27"/>
      <c r="E199" s="27"/>
    </row>
    <row r="200" spans="3:5" ht="15.75" customHeight="1" x14ac:dyDescent="0.25">
      <c r="C200" s="27"/>
      <c r="D200" s="27"/>
      <c r="E200" s="27"/>
    </row>
    <row r="201" spans="3:5" ht="15.75" customHeight="1" x14ac:dyDescent="0.25">
      <c r="C201" s="27"/>
      <c r="D201" s="27"/>
      <c r="E201" s="27"/>
    </row>
    <row r="202" spans="3:5" ht="15.75" customHeight="1" x14ac:dyDescent="0.25">
      <c r="C202" s="27"/>
      <c r="D202" s="27"/>
      <c r="E202" s="27"/>
    </row>
    <row r="203" spans="3:5" ht="15.75" customHeight="1" x14ac:dyDescent="0.25">
      <c r="C203" s="27"/>
      <c r="D203" s="27"/>
      <c r="E203" s="27"/>
    </row>
    <row r="204" spans="3:5" ht="15.75" customHeight="1" x14ac:dyDescent="0.25">
      <c r="C204" s="27"/>
      <c r="D204" s="27"/>
      <c r="E204" s="27"/>
    </row>
    <row r="205" spans="3:5" ht="15.75" customHeight="1" x14ac:dyDescent="0.25">
      <c r="C205" s="27"/>
      <c r="D205" s="27"/>
      <c r="E205" s="27"/>
    </row>
    <row r="206" spans="3:5" ht="15.75" customHeight="1" x14ac:dyDescent="0.25">
      <c r="C206" s="27"/>
      <c r="D206" s="27"/>
      <c r="E206" s="27"/>
    </row>
    <row r="207" spans="3:5" ht="15.75" customHeight="1" x14ac:dyDescent="0.25">
      <c r="C207" s="27"/>
      <c r="D207" s="27"/>
      <c r="E207" s="27"/>
    </row>
    <row r="208" spans="3:5" ht="15.75" customHeight="1" x14ac:dyDescent="0.25">
      <c r="C208" s="27"/>
      <c r="D208" s="27"/>
      <c r="E208" s="27"/>
    </row>
    <row r="209" spans="3:5" ht="15.75" customHeight="1" x14ac:dyDescent="0.25">
      <c r="C209" s="27"/>
      <c r="D209" s="27"/>
      <c r="E209" s="27"/>
    </row>
    <row r="210" spans="3:5" ht="15.75" customHeight="1" x14ac:dyDescent="0.25">
      <c r="C210" s="27"/>
      <c r="D210" s="27"/>
      <c r="E210" s="27"/>
    </row>
    <row r="211" spans="3:5" ht="15.75" customHeight="1" x14ac:dyDescent="0.25">
      <c r="C211" s="27"/>
      <c r="D211" s="27"/>
      <c r="E211" s="27"/>
    </row>
    <row r="212" spans="3:5" ht="15.75" customHeight="1" x14ac:dyDescent="0.25">
      <c r="C212" s="27"/>
      <c r="D212" s="27"/>
      <c r="E212" s="27"/>
    </row>
    <row r="213" spans="3:5" ht="15.75" customHeight="1" x14ac:dyDescent="0.25">
      <c r="C213" s="27"/>
      <c r="D213" s="27"/>
      <c r="E213" s="27"/>
    </row>
    <row r="214" spans="3:5" ht="15.75" customHeight="1" x14ac:dyDescent="0.25">
      <c r="C214" s="27"/>
      <c r="D214" s="27"/>
      <c r="E214" s="27"/>
    </row>
    <row r="215" spans="3:5" ht="15.75" customHeight="1" x14ac:dyDescent="0.25">
      <c r="C215" s="27"/>
      <c r="D215" s="27"/>
      <c r="E215" s="27"/>
    </row>
    <row r="216" spans="3:5" ht="15.75" customHeight="1" x14ac:dyDescent="0.25">
      <c r="C216" s="27"/>
      <c r="D216" s="27"/>
      <c r="E216" s="27"/>
    </row>
    <row r="217" spans="3:5" ht="15.75" customHeight="1" x14ac:dyDescent="0.25">
      <c r="C217" s="27"/>
      <c r="D217" s="27"/>
      <c r="E217" s="27"/>
    </row>
    <row r="218" spans="3:5" ht="15.75" customHeight="1" x14ac:dyDescent="0.25">
      <c r="C218" s="27"/>
      <c r="D218" s="27"/>
      <c r="E218" s="27"/>
    </row>
    <row r="219" spans="3:5" ht="15.75" customHeight="1" x14ac:dyDescent="0.25">
      <c r="C219" s="27"/>
      <c r="D219" s="27"/>
      <c r="E219" s="27"/>
    </row>
    <row r="220" spans="3:5" ht="15.75" customHeight="1" x14ac:dyDescent="0.25">
      <c r="C220" s="27"/>
      <c r="D220" s="27"/>
      <c r="E220" s="27"/>
    </row>
    <row r="221" spans="3:5" ht="15.75" customHeight="1" x14ac:dyDescent="0.25">
      <c r="C221" s="27"/>
      <c r="D221" s="27"/>
      <c r="E221" s="27"/>
    </row>
    <row r="222" spans="3:5" ht="15.75" customHeight="1" x14ac:dyDescent="0.25">
      <c r="C222" s="27"/>
      <c r="D222" s="27"/>
      <c r="E222" s="27"/>
    </row>
    <row r="223" spans="3:5" ht="15.75" customHeight="1" x14ac:dyDescent="0.25">
      <c r="C223" s="27"/>
      <c r="D223" s="27"/>
      <c r="E223" s="27"/>
    </row>
    <row r="224" spans="3:5" ht="15.75" customHeight="1" x14ac:dyDescent="0.25">
      <c r="C224" s="27"/>
      <c r="D224" s="27"/>
      <c r="E224" s="27"/>
    </row>
    <row r="225" spans="3:5" ht="15.75" customHeight="1" x14ac:dyDescent="0.25">
      <c r="C225" s="27"/>
      <c r="D225" s="27"/>
      <c r="E225" s="27"/>
    </row>
    <row r="226" spans="3:5" ht="15.75" customHeight="1" x14ac:dyDescent="0.25">
      <c r="C226" s="27"/>
      <c r="D226" s="27"/>
      <c r="E226" s="27"/>
    </row>
    <row r="227" spans="3:5" ht="15.75" customHeight="1" x14ac:dyDescent="0.25">
      <c r="C227" s="27"/>
      <c r="D227" s="27"/>
      <c r="E227" s="27"/>
    </row>
    <row r="228" spans="3:5" ht="15.75" customHeight="1" x14ac:dyDescent="0.25">
      <c r="C228" s="27"/>
      <c r="D228" s="27"/>
      <c r="E228" s="27"/>
    </row>
    <row r="229" spans="3:5" ht="15.75" customHeight="1" x14ac:dyDescent="0.25">
      <c r="C229" s="27"/>
      <c r="D229" s="27"/>
      <c r="E229" s="27"/>
    </row>
    <row r="230" spans="3:5" ht="15.75" customHeight="1" x14ac:dyDescent="0.25">
      <c r="C230" s="27"/>
      <c r="D230" s="27"/>
      <c r="E230" s="27"/>
    </row>
    <row r="231" spans="3:5" ht="15.75" customHeight="1" x14ac:dyDescent="0.25">
      <c r="C231" s="27"/>
      <c r="D231" s="27"/>
      <c r="E231" s="27"/>
    </row>
    <row r="232" spans="3:5" ht="15.75" customHeight="1" x14ac:dyDescent="0.25">
      <c r="C232" s="27"/>
      <c r="D232" s="27"/>
      <c r="E232" s="27"/>
    </row>
    <row r="233" spans="3:5" ht="15.75" customHeight="1" x14ac:dyDescent="0.25">
      <c r="C233" s="27"/>
      <c r="D233" s="27"/>
      <c r="E233" s="27"/>
    </row>
    <row r="234" spans="3:5" ht="15.75" customHeight="1" x14ac:dyDescent="0.25">
      <c r="C234" s="27"/>
      <c r="D234" s="27"/>
      <c r="E234" s="27"/>
    </row>
    <row r="235" spans="3:5" ht="15.75" customHeight="1" x14ac:dyDescent="0.25">
      <c r="C235" s="27"/>
      <c r="D235" s="27"/>
      <c r="E235" s="27"/>
    </row>
    <row r="236" spans="3:5" ht="15.75" customHeight="1" x14ac:dyDescent="0.25">
      <c r="C236" s="27"/>
      <c r="D236" s="27"/>
      <c r="E236" s="27"/>
    </row>
    <row r="237" spans="3:5" ht="15.75" customHeight="1" x14ac:dyDescent="0.25">
      <c r="C237" s="27"/>
      <c r="D237" s="27"/>
      <c r="E237" s="27"/>
    </row>
    <row r="238" spans="3:5" ht="15.75" customHeight="1" x14ac:dyDescent="0.25">
      <c r="C238" s="27"/>
      <c r="D238" s="27"/>
      <c r="E238" s="27"/>
    </row>
    <row r="239" spans="3:5" ht="15.75" customHeight="1" x14ac:dyDescent="0.25">
      <c r="C239" s="27"/>
      <c r="D239" s="27"/>
      <c r="E239" s="27"/>
    </row>
    <row r="240" spans="3:5" ht="15.75" customHeight="1" x14ac:dyDescent="0.25">
      <c r="C240" s="27"/>
      <c r="D240" s="27"/>
      <c r="E240" s="27"/>
    </row>
    <row r="241" spans="3:5" ht="15.75" customHeight="1" x14ac:dyDescent="0.25">
      <c r="C241" s="27"/>
      <c r="D241" s="27"/>
      <c r="E241" s="27"/>
    </row>
    <row r="242" spans="3:5" ht="15.75" customHeight="1" x14ac:dyDescent="0.25">
      <c r="C242" s="27"/>
      <c r="D242" s="27"/>
      <c r="E242" s="27"/>
    </row>
    <row r="243" spans="3:5" ht="15.75" customHeight="1" x14ac:dyDescent="0.25">
      <c r="C243" s="27"/>
      <c r="D243" s="27"/>
      <c r="E243" s="27"/>
    </row>
    <row r="244" spans="3:5" ht="15.75" customHeight="1" x14ac:dyDescent="0.25">
      <c r="C244" s="27"/>
      <c r="D244" s="27"/>
      <c r="E244" s="27"/>
    </row>
    <row r="245" spans="3:5" ht="15.75" customHeight="1" x14ac:dyDescent="0.25">
      <c r="C245" s="27"/>
      <c r="D245" s="27"/>
      <c r="E245" s="27"/>
    </row>
    <row r="246" spans="3:5" ht="15.75" customHeight="1" x14ac:dyDescent="0.25">
      <c r="C246" s="27"/>
      <c r="D246" s="27"/>
      <c r="E246" s="27"/>
    </row>
    <row r="247" spans="3:5" ht="15.75" customHeight="1" x14ac:dyDescent="0.25">
      <c r="C247" s="27"/>
      <c r="D247" s="27"/>
      <c r="E247" s="27"/>
    </row>
    <row r="248" spans="3:5" ht="15.75" customHeight="1" x14ac:dyDescent="0.25">
      <c r="C248" s="27"/>
      <c r="D248" s="27"/>
      <c r="E248" s="27"/>
    </row>
    <row r="249" spans="3:5" ht="15.75" customHeight="1" x14ac:dyDescent="0.25">
      <c r="C249" s="27"/>
      <c r="D249" s="27"/>
      <c r="E249" s="27"/>
    </row>
    <row r="250" spans="3:5" ht="15.75" customHeight="1" x14ac:dyDescent="0.25">
      <c r="C250" s="27"/>
      <c r="D250" s="27"/>
      <c r="E250" s="27"/>
    </row>
    <row r="251" spans="3:5" ht="15.75" customHeight="1" x14ac:dyDescent="0.25">
      <c r="C251" s="27"/>
      <c r="D251" s="27"/>
      <c r="E251" s="27"/>
    </row>
    <row r="252" spans="3:5" ht="15.75" customHeight="1" x14ac:dyDescent="0.25">
      <c r="C252" s="27"/>
      <c r="D252" s="27"/>
      <c r="E252" s="27"/>
    </row>
    <row r="253" spans="3:5" ht="15.75" customHeight="1" x14ac:dyDescent="0.25">
      <c r="C253" s="27"/>
      <c r="D253" s="27"/>
      <c r="E253" s="27"/>
    </row>
    <row r="254" spans="3:5" ht="15.75" customHeight="1" x14ac:dyDescent="0.25">
      <c r="C254" s="27"/>
      <c r="D254" s="27"/>
      <c r="E254" s="27"/>
    </row>
    <row r="255" spans="3:5" ht="15.75" customHeight="1" x14ac:dyDescent="0.25">
      <c r="C255" s="27"/>
      <c r="D255" s="27"/>
      <c r="E255" s="27"/>
    </row>
    <row r="256" spans="3:5" ht="15.75" customHeight="1" x14ac:dyDescent="0.25">
      <c r="C256" s="27"/>
      <c r="D256" s="27"/>
      <c r="E256" s="27"/>
    </row>
    <row r="257" spans="3:5" ht="15.75" customHeight="1" x14ac:dyDescent="0.25">
      <c r="C257" s="27"/>
      <c r="D257" s="27"/>
      <c r="E257" s="27"/>
    </row>
    <row r="258" spans="3:5" ht="15.75" customHeight="1" x14ac:dyDescent="0.25">
      <c r="C258" s="27"/>
      <c r="D258" s="27"/>
      <c r="E258" s="27"/>
    </row>
    <row r="259" spans="3:5" ht="15.75" customHeight="1" x14ac:dyDescent="0.25">
      <c r="C259" s="27"/>
      <c r="D259" s="27"/>
      <c r="E259" s="27"/>
    </row>
    <row r="260" spans="3:5" ht="15.75" customHeight="1" x14ac:dyDescent="0.25">
      <c r="C260" s="27"/>
      <c r="D260" s="27"/>
      <c r="E260" s="27"/>
    </row>
    <row r="261" spans="3:5" ht="15.75" customHeight="1" x14ac:dyDescent="0.25">
      <c r="C261" s="27"/>
      <c r="D261" s="27"/>
      <c r="E261" s="27"/>
    </row>
    <row r="262" spans="3:5" ht="15.75" customHeight="1" x14ac:dyDescent="0.25">
      <c r="C262" s="27"/>
      <c r="D262" s="27"/>
      <c r="E262" s="27"/>
    </row>
    <row r="263" spans="3:5" ht="15.75" customHeight="1" x14ac:dyDescent="0.25">
      <c r="C263" s="27"/>
      <c r="D263" s="27"/>
      <c r="E263" s="27"/>
    </row>
    <row r="264" spans="3:5" ht="15.75" customHeight="1" x14ac:dyDescent="0.25">
      <c r="C264" s="27"/>
      <c r="D264" s="27"/>
      <c r="E264" s="27"/>
    </row>
    <row r="265" spans="3:5" ht="15.75" customHeight="1" x14ac:dyDescent="0.25">
      <c r="C265" s="27"/>
      <c r="D265" s="27"/>
      <c r="E265" s="27"/>
    </row>
    <row r="266" spans="3:5" ht="15.75" customHeight="1" x14ac:dyDescent="0.25">
      <c r="C266" s="27"/>
      <c r="D266" s="27"/>
      <c r="E266" s="27"/>
    </row>
    <row r="267" spans="3:5" ht="15.75" customHeight="1" x14ac:dyDescent="0.25">
      <c r="C267" s="27"/>
      <c r="D267" s="27"/>
      <c r="E267" s="27"/>
    </row>
    <row r="268" spans="3:5" ht="15.75" customHeight="1" x14ac:dyDescent="0.25">
      <c r="C268" s="27"/>
      <c r="D268" s="27"/>
      <c r="E268" s="27"/>
    </row>
    <row r="269" spans="3:5" ht="15.75" customHeight="1" x14ac:dyDescent="0.25">
      <c r="C269" s="27"/>
      <c r="D269" s="27"/>
      <c r="E269" s="27"/>
    </row>
    <row r="270" spans="3:5" ht="15.75" customHeight="1" x14ac:dyDescent="0.25">
      <c r="C270" s="27"/>
      <c r="D270" s="27"/>
      <c r="E270" s="27"/>
    </row>
    <row r="271" spans="3:5" ht="15.75" customHeight="1" x14ac:dyDescent="0.25">
      <c r="C271" s="27"/>
      <c r="D271" s="27"/>
      <c r="E271" s="27"/>
    </row>
    <row r="272" spans="3:5" ht="15.75" customHeight="1" x14ac:dyDescent="0.25">
      <c r="C272" s="27"/>
      <c r="D272" s="27"/>
      <c r="E272" s="27"/>
    </row>
    <row r="273" spans="3:5" ht="15.75" customHeight="1" x14ac:dyDescent="0.25">
      <c r="C273" s="27"/>
      <c r="D273" s="27"/>
      <c r="E273" s="27"/>
    </row>
    <row r="274" spans="3:5" ht="15.75" customHeight="1" x14ac:dyDescent="0.25">
      <c r="C274" s="27"/>
      <c r="D274" s="27"/>
      <c r="E274" s="27"/>
    </row>
    <row r="275" spans="3:5" ht="15.75" customHeight="1" x14ac:dyDescent="0.25">
      <c r="C275" s="27"/>
      <c r="D275" s="27"/>
      <c r="E275" s="27"/>
    </row>
    <row r="276" spans="3:5" ht="15.75" customHeight="1" x14ac:dyDescent="0.25">
      <c r="C276" s="27"/>
      <c r="D276" s="27"/>
      <c r="E276" s="27"/>
    </row>
    <row r="277" spans="3:5" ht="15.75" customHeight="1" x14ac:dyDescent="0.25">
      <c r="C277" s="27"/>
      <c r="D277" s="27"/>
      <c r="E277" s="27"/>
    </row>
    <row r="278" spans="3:5" ht="15.75" customHeight="1" x14ac:dyDescent="0.25">
      <c r="C278" s="27"/>
      <c r="D278" s="27"/>
      <c r="E278" s="27"/>
    </row>
    <row r="279" spans="3:5" ht="15.75" customHeight="1" x14ac:dyDescent="0.25">
      <c r="C279" s="27"/>
      <c r="D279" s="27"/>
      <c r="E279" s="27"/>
    </row>
    <row r="280" spans="3:5" ht="15.75" customHeight="1" x14ac:dyDescent="0.25">
      <c r="C280" s="27"/>
      <c r="D280" s="27"/>
      <c r="E280" s="27"/>
    </row>
    <row r="281" spans="3:5" ht="15.75" customHeight="1" x14ac:dyDescent="0.25">
      <c r="C281" s="27"/>
      <c r="D281" s="27"/>
      <c r="E281" s="27"/>
    </row>
    <row r="282" spans="3:5" ht="15.75" customHeight="1" x14ac:dyDescent="0.25">
      <c r="C282" s="27"/>
      <c r="D282" s="27"/>
      <c r="E282" s="27"/>
    </row>
    <row r="283" spans="3:5" ht="15.75" customHeight="1" x14ac:dyDescent="0.25">
      <c r="C283" s="27"/>
      <c r="D283" s="27"/>
      <c r="E283" s="27"/>
    </row>
    <row r="284" spans="3:5" ht="15.75" customHeight="1" x14ac:dyDescent="0.25">
      <c r="C284" s="27"/>
      <c r="D284" s="27"/>
      <c r="E284" s="27"/>
    </row>
    <row r="285" spans="3:5" ht="15.75" customHeight="1" x14ac:dyDescent="0.25">
      <c r="C285" s="27"/>
      <c r="D285" s="27"/>
      <c r="E285" s="27"/>
    </row>
    <row r="286" spans="3:5" ht="15.75" customHeight="1" x14ac:dyDescent="0.25">
      <c r="C286" s="27"/>
      <c r="D286" s="27"/>
      <c r="E286" s="27"/>
    </row>
    <row r="287" spans="3:5" ht="15.75" customHeight="1" x14ac:dyDescent="0.25">
      <c r="C287" s="27"/>
      <c r="D287" s="27"/>
      <c r="E287" s="27"/>
    </row>
    <row r="288" spans="3:5" ht="15.75" customHeight="1" x14ac:dyDescent="0.25">
      <c r="C288" s="27"/>
      <c r="D288" s="27"/>
      <c r="E288" s="27"/>
    </row>
    <row r="289" spans="3:5" ht="15.75" customHeight="1" x14ac:dyDescent="0.25">
      <c r="C289" s="27"/>
      <c r="D289" s="27"/>
      <c r="E289" s="27"/>
    </row>
    <row r="290" spans="3:5" ht="15.75" customHeight="1" x14ac:dyDescent="0.25">
      <c r="C290" s="27"/>
      <c r="D290" s="27"/>
      <c r="E290" s="27"/>
    </row>
    <row r="291" spans="3:5" ht="15.75" customHeight="1" x14ac:dyDescent="0.25">
      <c r="C291" s="27"/>
      <c r="D291" s="27"/>
      <c r="E291" s="27"/>
    </row>
    <row r="292" spans="3:5" ht="15.75" customHeight="1" x14ac:dyDescent="0.25">
      <c r="C292" s="27"/>
      <c r="D292" s="27"/>
      <c r="E292" s="27"/>
    </row>
    <row r="293" spans="3:5" ht="15.75" customHeight="1" x14ac:dyDescent="0.25">
      <c r="C293" s="27"/>
      <c r="D293" s="27"/>
      <c r="E293" s="27"/>
    </row>
    <row r="294" spans="3:5" ht="15.75" customHeight="1" x14ac:dyDescent="0.25">
      <c r="C294" s="27"/>
      <c r="D294" s="27"/>
      <c r="E294" s="27"/>
    </row>
    <row r="295" spans="3:5" ht="15.75" customHeight="1" x14ac:dyDescent="0.25">
      <c r="C295" s="27"/>
      <c r="D295" s="27"/>
      <c r="E295" s="27"/>
    </row>
    <row r="296" spans="3:5" ht="15.75" customHeight="1" x14ac:dyDescent="0.25">
      <c r="C296" s="27"/>
      <c r="D296" s="27"/>
      <c r="E296" s="27"/>
    </row>
    <row r="297" spans="3:5" ht="15.75" customHeight="1" x14ac:dyDescent="0.25">
      <c r="C297" s="27"/>
      <c r="D297" s="27"/>
      <c r="E297" s="27"/>
    </row>
    <row r="298" spans="3:5" ht="15.75" customHeight="1" x14ac:dyDescent="0.25">
      <c r="C298" s="27"/>
      <c r="D298" s="27"/>
      <c r="E298" s="27"/>
    </row>
    <row r="299" spans="3:5" ht="15.75" customHeight="1" x14ac:dyDescent="0.25">
      <c r="C299" s="27"/>
      <c r="D299" s="27"/>
      <c r="E299" s="27"/>
    </row>
    <row r="300" spans="3:5" ht="15.75" customHeight="1" x14ac:dyDescent="0.25">
      <c r="C300" s="27"/>
      <c r="D300" s="27"/>
      <c r="E300" s="27"/>
    </row>
    <row r="301" spans="3:5" ht="15.75" customHeight="1" x14ac:dyDescent="0.25">
      <c r="C301" s="27"/>
      <c r="D301" s="27"/>
      <c r="E301" s="27"/>
    </row>
    <row r="302" spans="3:5" ht="15.75" customHeight="1" x14ac:dyDescent="0.25">
      <c r="C302" s="27"/>
      <c r="D302" s="27"/>
      <c r="E302" s="27"/>
    </row>
    <row r="303" spans="3:5" ht="15.75" customHeight="1" x14ac:dyDescent="0.25">
      <c r="C303" s="27"/>
      <c r="D303" s="27"/>
      <c r="E303" s="27"/>
    </row>
    <row r="304" spans="3:5" ht="15.75" customHeight="1" x14ac:dyDescent="0.25">
      <c r="C304" s="27"/>
      <c r="D304" s="27"/>
      <c r="E304" s="27"/>
    </row>
    <row r="305" spans="3:5" ht="15.75" customHeight="1" x14ac:dyDescent="0.25">
      <c r="C305" s="27"/>
      <c r="D305" s="27"/>
      <c r="E305" s="27"/>
    </row>
    <row r="306" spans="3:5" ht="15.75" customHeight="1" x14ac:dyDescent="0.25">
      <c r="C306" s="27"/>
      <c r="D306" s="27"/>
      <c r="E306" s="27"/>
    </row>
    <row r="307" spans="3:5" ht="15.75" customHeight="1" x14ac:dyDescent="0.25">
      <c r="C307" s="27"/>
      <c r="D307" s="27"/>
      <c r="E307" s="27"/>
    </row>
    <row r="308" spans="3:5" ht="15.75" customHeight="1" x14ac:dyDescent="0.25">
      <c r="C308" s="27"/>
      <c r="D308" s="27"/>
      <c r="E308" s="27"/>
    </row>
    <row r="309" spans="3:5" ht="15.75" customHeight="1" x14ac:dyDescent="0.25">
      <c r="C309" s="27"/>
      <c r="D309" s="27"/>
      <c r="E309" s="27"/>
    </row>
    <row r="310" spans="3:5" ht="15.75" customHeight="1" x14ac:dyDescent="0.25">
      <c r="C310" s="27"/>
      <c r="D310" s="27"/>
      <c r="E310" s="27"/>
    </row>
    <row r="311" spans="3:5" ht="15.75" customHeight="1" x14ac:dyDescent="0.25">
      <c r="C311" s="27"/>
      <c r="D311" s="27"/>
      <c r="E311" s="27"/>
    </row>
    <row r="312" spans="3:5" ht="15.75" customHeight="1" x14ac:dyDescent="0.25">
      <c r="C312" s="27"/>
      <c r="D312" s="27"/>
      <c r="E312" s="27"/>
    </row>
    <row r="313" spans="3:5" ht="15.75" customHeight="1" x14ac:dyDescent="0.25">
      <c r="C313" s="27"/>
      <c r="D313" s="27"/>
      <c r="E313" s="27"/>
    </row>
    <row r="314" spans="3:5" ht="15.75" customHeight="1" x14ac:dyDescent="0.25">
      <c r="C314" s="27"/>
      <c r="D314" s="27"/>
      <c r="E314" s="27"/>
    </row>
    <row r="315" spans="3:5" ht="15.75" customHeight="1" x14ac:dyDescent="0.25">
      <c r="C315" s="27"/>
      <c r="D315" s="27"/>
      <c r="E315" s="27"/>
    </row>
    <row r="316" spans="3:5" ht="15.75" customHeight="1" x14ac:dyDescent="0.25">
      <c r="C316" s="27"/>
      <c r="D316" s="27"/>
      <c r="E316" s="27"/>
    </row>
    <row r="317" spans="3:5" ht="15.75" customHeight="1" x14ac:dyDescent="0.25">
      <c r="C317" s="27"/>
      <c r="D317" s="27"/>
      <c r="E317" s="27"/>
    </row>
    <row r="318" spans="3:5" ht="15.75" customHeight="1" x14ac:dyDescent="0.25">
      <c r="C318" s="27"/>
      <c r="D318" s="27"/>
      <c r="E318" s="27"/>
    </row>
    <row r="319" spans="3:5" ht="15.75" customHeight="1" x14ac:dyDescent="0.25">
      <c r="C319" s="27"/>
      <c r="D319" s="27"/>
      <c r="E319" s="27"/>
    </row>
    <row r="320" spans="3:5" ht="15.75" customHeight="1" x14ac:dyDescent="0.25">
      <c r="C320" s="27"/>
      <c r="D320" s="27"/>
      <c r="E320" s="27"/>
    </row>
    <row r="321" spans="3:5" ht="15.75" customHeight="1" x14ac:dyDescent="0.25">
      <c r="C321" s="27"/>
      <c r="D321" s="27"/>
      <c r="E321" s="27"/>
    </row>
    <row r="322" spans="3:5" ht="15.75" customHeight="1" x14ac:dyDescent="0.25">
      <c r="C322" s="27"/>
      <c r="D322" s="27"/>
      <c r="E322" s="27"/>
    </row>
    <row r="323" spans="3:5" ht="15.75" customHeight="1" x14ac:dyDescent="0.25">
      <c r="C323" s="27"/>
      <c r="D323" s="27"/>
      <c r="E323" s="27"/>
    </row>
    <row r="324" spans="3:5" ht="15.75" customHeight="1" x14ac:dyDescent="0.25">
      <c r="C324" s="27"/>
      <c r="D324" s="27"/>
      <c r="E324" s="27"/>
    </row>
    <row r="325" spans="3:5" ht="15.75" customHeight="1" x14ac:dyDescent="0.25">
      <c r="C325" s="27"/>
      <c r="D325" s="27"/>
      <c r="E325" s="27"/>
    </row>
    <row r="326" spans="3:5" ht="15.75" customHeight="1" x14ac:dyDescent="0.25">
      <c r="C326" s="27"/>
      <c r="D326" s="27"/>
      <c r="E326" s="27"/>
    </row>
    <row r="327" spans="3:5" ht="15.75" customHeight="1" x14ac:dyDescent="0.25">
      <c r="C327" s="27"/>
      <c r="D327" s="27"/>
      <c r="E327" s="27"/>
    </row>
    <row r="328" spans="3:5" ht="15.75" customHeight="1" x14ac:dyDescent="0.25">
      <c r="C328" s="27"/>
      <c r="D328" s="27"/>
      <c r="E328" s="27"/>
    </row>
    <row r="329" spans="3:5" ht="15.75" customHeight="1" x14ac:dyDescent="0.25">
      <c r="C329" s="27"/>
      <c r="D329" s="27"/>
      <c r="E329" s="27"/>
    </row>
    <row r="330" spans="3:5" ht="15.75" customHeight="1" x14ac:dyDescent="0.25">
      <c r="C330" s="27"/>
      <c r="D330" s="27"/>
      <c r="E330" s="27"/>
    </row>
    <row r="331" spans="3:5" ht="15.75" customHeight="1" x14ac:dyDescent="0.25">
      <c r="C331" s="27"/>
      <c r="D331" s="27"/>
      <c r="E331" s="27"/>
    </row>
    <row r="332" spans="3:5" ht="15.75" customHeight="1" x14ac:dyDescent="0.25">
      <c r="C332" s="27"/>
      <c r="D332" s="27"/>
      <c r="E332" s="27"/>
    </row>
    <row r="333" spans="3:5" ht="15.75" customHeight="1" x14ac:dyDescent="0.25">
      <c r="C333" s="27"/>
      <c r="D333" s="27"/>
      <c r="E333" s="27"/>
    </row>
    <row r="334" spans="3:5" ht="15.75" customHeight="1" x14ac:dyDescent="0.25">
      <c r="C334" s="27"/>
      <c r="D334" s="27"/>
      <c r="E334" s="27"/>
    </row>
    <row r="335" spans="3:5" ht="15.75" customHeight="1" x14ac:dyDescent="0.25">
      <c r="C335" s="27"/>
      <c r="D335" s="27"/>
      <c r="E335" s="27"/>
    </row>
    <row r="336" spans="3:5" ht="15.75" customHeight="1" x14ac:dyDescent="0.25">
      <c r="C336" s="27"/>
      <c r="D336" s="27"/>
      <c r="E336" s="27"/>
    </row>
    <row r="337" spans="3:5" ht="15.75" customHeight="1" x14ac:dyDescent="0.25">
      <c r="C337" s="27"/>
      <c r="D337" s="27"/>
      <c r="E337" s="27"/>
    </row>
    <row r="338" spans="3:5" ht="15.75" customHeight="1" x14ac:dyDescent="0.25">
      <c r="C338" s="27"/>
      <c r="D338" s="27"/>
      <c r="E338" s="27"/>
    </row>
    <row r="339" spans="3:5" ht="15.75" customHeight="1" x14ac:dyDescent="0.25">
      <c r="C339" s="27"/>
      <c r="D339" s="27"/>
      <c r="E339" s="27"/>
    </row>
    <row r="340" spans="3:5" ht="15.75" customHeight="1" x14ac:dyDescent="0.25">
      <c r="C340" s="27"/>
      <c r="D340" s="27"/>
      <c r="E340" s="27"/>
    </row>
    <row r="341" spans="3:5" ht="15.75" customHeight="1" x14ac:dyDescent="0.25">
      <c r="C341" s="27"/>
      <c r="D341" s="27"/>
      <c r="E341" s="27"/>
    </row>
    <row r="342" spans="3:5" ht="15.75" customHeight="1" x14ac:dyDescent="0.25">
      <c r="C342" s="27"/>
      <c r="D342" s="27"/>
      <c r="E342" s="27"/>
    </row>
    <row r="343" spans="3:5" ht="15.75" customHeight="1" x14ac:dyDescent="0.25">
      <c r="C343" s="27"/>
      <c r="D343" s="27"/>
      <c r="E343" s="27"/>
    </row>
    <row r="344" spans="3:5" ht="15.75" customHeight="1" x14ac:dyDescent="0.25">
      <c r="C344" s="27"/>
      <c r="D344" s="27"/>
      <c r="E344" s="27"/>
    </row>
    <row r="345" spans="3:5" ht="15.75" customHeight="1" x14ac:dyDescent="0.25">
      <c r="C345" s="27"/>
      <c r="D345" s="27"/>
      <c r="E345" s="27"/>
    </row>
    <row r="346" spans="3:5" ht="15.75" customHeight="1" x14ac:dyDescent="0.25">
      <c r="C346" s="27"/>
      <c r="D346" s="27"/>
      <c r="E346" s="27"/>
    </row>
    <row r="347" spans="3:5" ht="15.75" customHeight="1" x14ac:dyDescent="0.25">
      <c r="C347" s="27"/>
      <c r="D347" s="27"/>
      <c r="E347" s="27"/>
    </row>
    <row r="348" spans="3:5" ht="15.75" customHeight="1" x14ac:dyDescent="0.25">
      <c r="C348" s="27"/>
      <c r="D348" s="27"/>
      <c r="E348" s="27"/>
    </row>
    <row r="349" spans="3:5" ht="15.75" customHeight="1" x14ac:dyDescent="0.25">
      <c r="C349" s="27"/>
      <c r="D349" s="27"/>
      <c r="E349" s="27"/>
    </row>
    <row r="350" spans="3:5" ht="15.75" customHeight="1" x14ac:dyDescent="0.25">
      <c r="C350" s="27"/>
      <c r="D350" s="27"/>
      <c r="E350" s="27"/>
    </row>
    <row r="351" spans="3:5" ht="15.75" customHeight="1" x14ac:dyDescent="0.25">
      <c r="C351" s="27"/>
      <c r="D351" s="27"/>
      <c r="E351" s="27"/>
    </row>
    <row r="352" spans="3:5" ht="15.75" customHeight="1" x14ac:dyDescent="0.25">
      <c r="C352" s="27"/>
      <c r="D352" s="27"/>
      <c r="E352" s="27"/>
    </row>
    <row r="353" spans="3:5" ht="15.75" customHeight="1" x14ac:dyDescent="0.25">
      <c r="C353" s="27"/>
      <c r="D353" s="27"/>
      <c r="E353" s="27"/>
    </row>
    <row r="354" spans="3:5" ht="15.75" customHeight="1" x14ac:dyDescent="0.25">
      <c r="C354" s="27"/>
      <c r="D354" s="27"/>
      <c r="E354" s="27"/>
    </row>
    <row r="355" spans="3:5" ht="15.75" customHeight="1" x14ac:dyDescent="0.25">
      <c r="C355" s="27"/>
      <c r="D355" s="27"/>
      <c r="E355" s="27"/>
    </row>
    <row r="356" spans="3:5" ht="15.75" customHeight="1" x14ac:dyDescent="0.25">
      <c r="C356" s="27"/>
      <c r="D356" s="27"/>
      <c r="E356" s="27"/>
    </row>
    <row r="357" spans="3:5" ht="15.75" customHeight="1" x14ac:dyDescent="0.25">
      <c r="C357" s="27"/>
      <c r="D357" s="27"/>
      <c r="E357" s="27"/>
    </row>
    <row r="358" spans="3:5" ht="15.75" customHeight="1" x14ac:dyDescent="0.25">
      <c r="C358" s="27"/>
      <c r="D358" s="27"/>
      <c r="E358" s="27"/>
    </row>
    <row r="359" spans="3:5" ht="15.75" customHeight="1" x14ac:dyDescent="0.25">
      <c r="C359" s="27"/>
      <c r="D359" s="27"/>
      <c r="E359" s="27"/>
    </row>
    <row r="360" spans="3:5" ht="15.75" customHeight="1" x14ac:dyDescent="0.25">
      <c r="C360" s="27"/>
      <c r="D360" s="27"/>
      <c r="E360" s="27"/>
    </row>
    <row r="361" spans="3:5" ht="15.75" customHeight="1" x14ac:dyDescent="0.25">
      <c r="C361" s="27"/>
      <c r="D361" s="27"/>
      <c r="E361" s="27"/>
    </row>
    <row r="362" spans="3:5" ht="15.75" customHeight="1" x14ac:dyDescent="0.25">
      <c r="C362" s="27"/>
      <c r="D362" s="27"/>
      <c r="E362" s="27"/>
    </row>
    <row r="363" spans="3:5" ht="15.75" customHeight="1" x14ac:dyDescent="0.25">
      <c r="C363" s="27"/>
      <c r="D363" s="27"/>
      <c r="E363" s="27"/>
    </row>
    <row r="364" spans="3:5" ht="15.75" customHeight="1" x14ac:dyDescent="0.25">
      <c r="C364" s="27"/>
      <c r="D364" s="27"/>
      <c r="E364" s="27"/>
    </row>
    <row r="365" spans="3:5" ht="15.75" customHeight="1" x14ac:dyDescent="0.25">
      <c r="C365" s="27"/>
      <c r="D365" s="27"/>
      <c r="E365" s="27"/>
    </row>
    <row r="366" spans="3:5" ht="15.75" customHeight="1" x14ac:dyDescent="0.25">
      <c r="C366" s="27"/>
      <c r="D366" s="27"/>
      <c r="E366" s="27"/>
    </row>
    <row r="367" spans="3:5" ht="15.75" customHeight="1" x14ac:dyDescent="0.25">
      <c r="C367" s="27"/>
      <c r="D367" s="27"/>
      <c r="E367" s="27"/>
    </row>
    <row r="368" spans="3:5" ht="15.75" customHeight="1" x14ac:dyDescent="0.25">
      <c r="C368" s="27"/>
      <c r="D368" s="27"/>
      <c r="E368" s="27"/>
    </row>
    <row r="369" spans="3:5" ht="15.75" customHeight="1" x14ac:dyDescent="0.25">
      <c r="C369" s="27"/>
      <c r="D369" s="27"/>
      <c r="E369" s="27"/>
    </row>
    <row r="370" spans="3:5" ht="15.75" customHeight="1" x14ac:dyDescent="0.25">
      <c r="C370" s="27"/>
      <c r="D370" s="27"/>
      <c r="E370" s="27"/>
    </row>
    <row r="371" spans="3:5" ht="15.75" customHeight="1" x14ac:dyDescent="0.25">
      <c r="C371" s="27"/>
      <c r="D371" s="27"/>
      <c r="E371" s="27"/>
    </row>
    <row r="372" spans="3:5" ht="15.75" customHeight="1" x14ac:dyDescent="0.25">
      <c r="C372" s="27"/>
      <c r="D372" s="27"/>
      <c r="E372" s="27"/>
    </row>
    <row r="373" spans="3:5" ht="15.75" customHeight="1" x14ac:dyDescent="0.25">
      <c r="C373" s="27"/>
      <c r="D373" s="27"/>
      <c r="E373" s="27"/>
    </row>
    <row r="374" spans="3:5" ht="15.75" customHeight="1" x14ac:dyDescent="0.25">
      <c r="C374" s="27"/>
      <c r="D374" s="27"/>
      <c r="E374" s="27"/>
    </row>
    <row r="375" spans="3:5" ht="15.75" customHeight="1" x14ac:dyDescent="0.25">
      <c r="C375" s="27"/>
      <c r="D375" s="27"/>
      <c r="E375" s="27"/>
    </row>
    <row r="376" spans="3:5" ht="15.75" customHeight="1" x14ac:dyDescent="0.25">
      <c r="C376" s="27"/>
      <c r="D376" s="27"/>
      <c r="E376" s="27"/>
    </row>
    <row r="377" spans="3:5" ht="15.75" customHeight="1" x14ac:dyDescent="0.25">
      <c r="C377" s="27"/>
      <c r="D377" s="27"/>
      <c r="E377" s="27"/>
    </row>
    <row r="378" spans="3:5" ht="15.75" customHeight="1" x14ac:dyDescent="0.25">
      <c r="C378" s="27"/>
      <c r="D378" s="27"/>
      <c r="E378" s="27"/>
    </row>
    <row r="379" spans="3:5" ht="15.75" customHeight="1" x14ac:dyDescent="0.25">
      <c r="C379" s="27"/>
      <c r="D379" s="27"/>
      <c r="E379" s="27"/>
    </row>
    <row r="380" spans="3:5" ht="15.75" customHeight="1" x14ac:dyDescent="0.25">
      <c r="C380" s="27"/>
      <c r="D380" s="27"/>
      <c r="E380" s="27"/>
    </row>
    <row r="381" spans="3:5" ht="15.75" customHeight="1" x14ac:dyDescent="0.25">
      <c r="C381" s="27"/>
      <c r="D381" s="27"/>
      <c r="E381" s="27"/>
    </row>
    <row r="382" spans="3:5" ht="15.75" customHeight="1" x14ac:dyDescent="0.25">
      <c r="C382" s="27"/>
      <c r="D382" s="27"/>
      <c r="E382" s="27"/>
    </row>
    <row r="383" spans="3:5" ht="15.75" customHeight="1" x14ac:dyDescent="0.25">
      <c r="C383" s="27"/>
      <c r="D383" s="27"/>
      <c r="E383" s="27"/>
    </row>
    <row r="384" spans="3:5" ht="15.75" customHeight="1" x14ac:dyDescent="0.25">
      <c r="C384" s="27"/>
      <c r="D384" s="27"/>
      <c r="E384" s="27"/>
    </row>
    <row r="385" spans="3:5" ht="15.75" customHeight="1" x14ac:dyDescent="0.25">
      <c r="C385" s="27"/>
      <c r="D385" s="27"/>
      <c r="E385" s="27"/>
    </row>
    <row r="386" spans="3:5" ht="15.75" customHeight="1" x14ac:dyDescent="0.25">
      <c r="C386" s="27"/>
      <c r="D386" s="27"/>
      <c r="E386" s="27"/>
    </row>
    <row r="387" spans="3:5" ht="15.75" customHeight="1" x14ac:dyDescent="0.25">
      <c r="C387" s="27"/>
      <c r="D387" s="27"/>
      <c r="E387" s="27"/>
    </row>
    <row r="388" spans="3:5" ht="15.75" customHeight="1" x14ac:dyDescent="0.25">
      <c r="C388" s="27"/>
      <c r="D388" s="27"/>
      <c r="E388" s="27"/>
    </row>
    <row r="389" spans="3:5" ht="15.75" customHeight="1" x14ac:dyDescent="0.25">
      <c r="C389" s="27"/>
      <c r="D389" s="27"/>
      <c r="E389" s="27"/>
    </row>
    <row r="390" spans="3:5" ht="15.75" customHeight="1" x14ac:dyDescent="0.25">
      <c r="C390" s="27"/>
      <c r="D390" s="27"/>
      <c r="E390" s="27"/>
    </row>
    <row r="391" spans="3:5" ht="15.75" customHeight="1" x14ac:dyDescent="0.25">
      <c r="C391" s="27"/>
      <c r="D391" s="27"/>
      <c r="E391" s="27"/>
    </row>
    <row r="392" spans="3:5" ht="15.75" customHeight="1" x14ac:dyDescent="0.25">
      <c r="C392" s="27"/>
      <c r="D392" s="27"/>
      <c r="E392" s="27"/>
    </row>
    <row r="393" spans="3:5" ht="15.75" customHeight="1" x14ac:dyDescent="0.25">
      <c r="C393" s="27"/>
      <c r="D393" s="27"/>
      <c r="E393" s="27"/>
    </row>
    <row r="394" spans="3:5" ht="15.75" customHeight="1" x14ac:dyDescent="0.25">
      <c r="C394" s="27"/>
      <c r="D394" s="27"/>
      <c r="E394" s="27"/>
    </row>
    <row r="395" spans="3:5" ht="15.75" customHeight="1" x14ac:dyDescent="0.25">
      <c r="C395" s="27"/>
      <c r="D395" s="27"/>
      <c r="E395" s="27"/>
    </row>
    <row r="396" spans="3:5" ht="15.75" customHeight="1" x14ac:dyDescent="0.25">
      <c r="C396" s="27"/>
      <c r="D396" s="27"/>
      <c r="E396" s="27"/>
    </row>
    <row r="397" spans="3:5" ht="15.75" customHeight="1" x14ac:dyDescent="0.25">
      <c r="C397" s="27"/>
      <c r="D397" s="27"/>
      <c r="E397" s="27"/>
    </row>
    <row r="398" spans="3:5" ht="15.75" customHeight="1" x14ac:dyDescent="0.25">
      <c r="C398" s="27"/>
      <c r="D398" s="27"/>
      <c r="E398" s="27"/>
    </row>
    <row r="399" spans="3:5" ht="15.75" customHeight="1" x14ac:dyDescent="0.25">
      <c r="C399" s="27"/>
      <c r="D399" s="27"/>
      <c r="E399" s="27"/>
    </row>
    <row r="400" spans="3:5" ht="15.75" customHeight="1" x14ac:dyDescent="0.25">
      <c r="C400" s="27"/>
      <c r="D400" s="27"/>
      <c r="E400" s="27"/>
    </row>
    <row r="401" spans="3:5" ht="15.75" customHeight="1" x14ac:dyDescent="0.25">
      <c r="C401" s="27"/>
      <c r="D401" s="27"/>
      <c r="E401" s="27"/>
    </row>
    <row r="402" spans="3:5" ht="15.75" customHeight="1" x14ac:dyDescent="0.25">
      <c r="C402" s="27"/>
      <c r="D402" s="27"/>
      <c r="E402" s="27"/>
    </row>
    <row r="403" spans="3:5" ht="15.75" customHeight="1" x14ac:dyDescent="0.25">
      <c r="C403" s="27"/>
      <c r="D403" s="27"/>
      <c r="E403" s="27"/>
    </row>
    <row r="404" spans="3:5" ht="15.75" customHeight="1" x14ac:dyDescent="0.25">
      <c r="C404" s="27"/>
      <c r="D404" s="27"/>
      <c r="E404" s="27"/>
    </row>
    <row r="405" spans="3:5" ht="15.75" customHeight="1" x14ac:dyDescent="0.25">
      <c r="C405" s="27"/>
      <c r="D405" s="27"/>
      <c r="E405" s="27"/>
    </row>
    <row r="406" spans="3:5" ht="15.75" customHeight="1" x14ac:dyDescent="0.25">
      <c r="C406" s="27"/>
      <c r="D406" s="27"/>
      <c r="E406" s="27"/>
    </row>
    <row r="407" spans="3:5" ht="15.75" customHeight="1" x14ac:dyDescent="0.25">
      <c r="C407" s="27"/>
      <c r="D407" s="27"/>
      <c r="E407" s="27"/>
    </row>
    <row r="408" spans="3:5" ht="15.75" customHeight="1" x14ac:dyDescent="0.25">
      <c r="C408" s="27"/>
      <c r="D408" s="27"/>
      <c r="E408" s="27"/>
    </row>
    <row r="409" spans="3:5" ht="15.75" customHeight="1" x14ac:dyDescent="0.25">
      <c r="C409" s="27"/>
      <c r="D409" s="27"/>
      <c r="E409" s="27"/>
    </row>
    <row r="410" spans="3:5" ht="15.75" customHeight="1" x14ac:dyDescent="0.25">
      <c r="C410" s="27"/>
      <c r="D410" s="27"/>
      <c r="E410" s="27"/>
    </row>
    <row r="411" spans="3:5" ht="15.75" customHeight="1" x14ac:dyDescent="0.25">
      <c r="C411" s="27"/>
      <c r="D411" s="27"/>
      <c r="E411" s="27"/>
    </row>
    <row r="412" spans="3:5" ht="15.75" customHeight="1" x14ac:dyDescent="0.25">
      <c r="C412" s="27"/>
      <c r="D412" s="27"/>
      <c r="E412" s="27"/>
    </row>
    <row r="413" spans="3:5" ht="15.75" customHeight="1" x14ac:dyDescent="0.25">
      <c r="C413" s="27"/>
      <c r="D413" s="27"/>
      <c r="E413" s="27"/>
    </row>
    <row r="414" spans="3:5" ht="15.75" customHeight="1" x14ac:dyDescent="0.25">
      <c r="C414" s="27"/>
      <c r="D414" s="27"/>
      <c r="E414" s="27"/>
    </row>
    <row r="415" spans="3:5" ht="15.75" customHeight="1" x14ac:dyDescent="0.25">
      <c r="C415" s="27"/>
      <c r="D415" s="27"/>
      <c r="E415" s="27"/>
    </row>
    <row r="416" spans="3:5" ht="15.75" customHeight="1" x14ac:dyDescent="0.25">
      <c r="C416" s="27"/>
      <c r="D416" s="27"/>
      <c r="E416" s="27"/>
    </row>
    <row r="417" spans="3:5" ht="15.75" customHeight="1" x14ac:dyDescent="0.25">
      <c r="C417" s="27"/>
      <c r="D417" s="27"/>
      <c r="E417" s="27"/>
    </row>
    <row r="418" spans="3:5" ht="15.75" customHeight="1" x14ac:dyDescent="0.25">
      <c r="C418" s="27"/>
      <c r="D418" s="27"/>
      <c r="E418" s="27"/>
    </row>
    <row r="419" spans="3:5" ht="15.75" customHeight="1" x14ac:dyDescent="0.25">
      <c r="C419" s="27"/>
      <c r="D419" s="27"/>
      <c r="E419" s="27"/>
    </row>
    <row r="420" spans="3:5" ht="15.75" customHeight="1" x14ac:dyDescent="0.25">
      <c r="C420" s="27"/>
      <c r="D420" s="27"/>
      <c r="E420" s="27"/>
    </row>
    <row r="421" spans="3:5" ht="15.75" customHeight="1" x14ac:dyDescent="0.25">
      <c r="C421" s="27"/>
      <c r="D421" s="27"/>
      <c r="E421" s="27"/>
    </row>
    <row r="422" spans="3:5" ht="15.75" customHeight="1" x14ac:dyDescent="0.25">
      <c r="C422" s="27"/>
      <c r="D422" s="27"/>
      <c r="E422" s="27"/>
    </row>
    <row r="423" spans="3:5" ht="15.75" customHeight="1" x14ac:dyDescent="0.25">
      <c r="C423" s="27"/>
      <c r="D423" s="27"/>
      <c r="E423" s="27"/>
    </row>
    <row r="424" spans="3:5" ht="15.75" customHeight="1" x14ac:dyDescent="0.25">
      <c r="C424" s="27"/>
      <c r="D424" s="27"/>
      <c r="E424" s="27"/>
    </row>
    <row r="425" spans="3:5" ht="15.75" customHeight="1" x14ac:dyDescent="0.25">
      <c r="C425" s="27"/>
      <c r="D425" s="27"/>
      <c r="E425" s="27"/>
    </row>
    <row r="426" spans="3:5" ht="15.75" customHeight="1" x14ac:dyDescent="0.25">
      <c r="C426" s="27"/>
      <c r="D426" s="27"/>
      <c r="E426" s="27"/>
    </row>
    <row r="427" spans="3:5" ht="15.75" customHeight="1" x14ac:dyDescent="0.25">
      <c r="C427" s="27"/>
      <c r="D427" s="27"/>
      <c r="E427" s="27"/>
    </row>
    <row r="428" spans="3:5" ht="15.75" customHeight="1" x14ac:dyDescent="0.25">
      <c r="C428" s="27"/>
      <c r="D428" s="27"/>
      <c r="E428" s="27"/>
    </row>
    <row r="429" spans="3:5" ht="15.75" customHeight="1" x14ac:dyDescent="0.25">
      <c r="C429" s="27"/>
      <c r="D429" s="27"/>
      <c r="E429" s="27"/>
    </row>
    <row r="430" spans="3:5" ht="15.75" customHeight="1" x14ac:dyDescent="0.25">
      <c r="C430" s="27"/>
      <c r="D430" s="27"/>
      <c r="E430" s="27"/>
    </row>
    <row r="431" spans="3:5" ht="15.75" customHeight="1" x14ac:dyDescent="0.25">
      <c r="C431" s="27"/>
      <c r="D431" s="27"/>
      <c r="E431" s="27"/>
    </row>
    <row r="432" spans="3:5" ht="15.75" customHeight="1" x14ac:dyDescent="0.25">
      <c r="C432" s="27"/>
      <c r="D432" s="27"/>
      <c r="E432" s="27"/>
    </row>
    <row r="433" spans="3:5" ht="15.75" customHeight="1" x14ac:dyDescent="0.25">
      <c r="C433" s="27"/>
      <c r="D433" s="27"/>
      <c r="E433" s="27"/>
    </row>
    <row r="434" spans="3:5" ht="15.75" customHeight="1" x14ac:dyDescent="0.25">
      <c r="C434" s="27"/>
      <c r="D434" s="27"/>
      <c r="E434" s="27"/>
    </row>
    <row r="435" spans="3:5" ht="15.75" customHeight="1" x14ac:dyDescent="0.25">
      <c r="C435" s="27"/>
      <c r="D435" s="27"/>
      <c r="E435" s="27"/>
    </row>
    <row r="436" spans="3:5" ht="15.75" customHeight="1" x14ac:dyDescent="0.25">
      <c r="C436" s="27"/>
      <c r="D436" s="27"/>
      <c r="E436" s="27"/>
    </row>
    <row r="437" spans="3:5" ht="15.75" customHeight="1" x14ac:dyDescent="0.25">
      <c r="C437" s="27"/>
      <c r="D437" s="27"/>
      <c r="E437" s="27"/>
    </row>
    <row r="438" spans="3:5" ht="15.75" customHeight="1" x14ac:dyDescent="0.25">
      <c r="C438" s="27"/>
      <c r="D438" s="27"/>
      <c r="E438" s="27"/>
    </row>
    <row r="439" spans="3:5" ht="15.75" customHeight="1" x14ac:dyDescent="0.25">
      <c r="C439" s="27"/>
      <c r="D439" s="27"/>
      <c r="E439" s="27"/>
    </row>
    <row r="440" spans="3:5" ht="15.75" customHeight="1" x14ac:dyDescent="0.25">
      <c r="C440" s="27"/>
      <c r="D440" s="27"/>
      <c r="E440" s="27"/>
    </row>
    <row r="441" spans="3:5" ht="15.75" customHeight="1" x14ac:dyDescent="0.25">
      <c r="C441" s="27"/>
      <c r="D441" s="27"/>
      <c r="E441" s="27"/>
    </row>
    <row r="442" spans="3:5" ht="15.75" customHeight="1" x14ac:dyDescent="0.25">
      <c r="C442" s="27"/>
      <c r="D442" s="27"/>
      <c r="E442" s="27"/>
    </row>
    <row r="443" spans="3:5" ht="15.75" customHeight="1" x14ac:dyDescent="0.25">
      <c r="C443" s="27"/>
      <c r="D443" s="27"/>
      <c r="E443" s="27"/>
    </row>
    <row r="444" spans="3:5" ht="15.75" customHeight="1" x14ac:dyDescent="0.25">
      <c r="C444" s="27"/>
      <c r="D444" s="27"/>
      <c r="E444" s="27"/>
    </row>
    <row r="445" spans="3:5" ht="15.75" customHeight="1" x14ac:dyDescent="0.25">
      <c r="C445" s="27"/>
      <c r="D445" s="27"/>
      <c r="E445" s="27"/>
    </row>
    <row r="446" spans="3:5" ht="15.75" customHeight="1" x14ac:dyDescent="0.25">
      <c r="C446" s="27"/>
      <c r="D446" s="27"/>
      <c r="E446" s="27"/>
    </row>
    <row r="447" spans="3:5" ht="15.75" customHeight="1" x14ac:dyDescent="0.25">
      <c r="C447" s="27"/>
      <c r="D447" s="27"/>
      <c r="E447" s="27"/>
    </row>
    <row r="448" spans="3:5" ht="15.75" customHeight="1" x14ac:dyDescent="0.25">
      <c r="C448" s="27"/>
      <c r="D448" s="27"/>
      <c r="E448" s="27"/>
    </row>
    <row r="449" spans="3:5" ht="15.75" customHeight="1" x14ac:dyDescent="0.25">
      <c r="C449" s="27"/>
      <c r="D449" s="27"/>
      <c r="E449" s="27"/>
    </row>
    <row r="450" spans="3:5" ht="15.75" customHeight="1" x14ac:dyDescent="0.25">
      <c r="C450" s="27"/>
      <c r="D450" s="27"/>
      <c r="E450" s="27"/>
    </row>
    <row r="451" spans="3:5" ht="15.75" customHeight="1" x14ac:dyDescent="0.25">
      <c r="C451" s="27"/>
      <c r="D451" s="27"/>
      <c r="E451" s="27"/>
    </row>
    <row r="452" spans="3:5" ht="15.75" customHeight="1" x14ac:dyDescent="0.25">
      <c r="C452" s="27"/>
      <c r="D452" s="27"/>
      <c r="E452" s="27"/>
    </row>
    <row r="453" spans="3:5" ht="15.75" customHeight="1" x14ac:dyDescent="0.25">
      <c r="C453" s="27"/>
      <c r="D453" s="27"/>
      <c r="E453" s="27"/>
    </row>
    <row r="454" spans="3:5" ht="15.75" customHeight="1" x14ac:dyDescent="0.25">
      <c r="C454" s="27"/>
      <c r="D454" s="27"/>
      <c r="E454" s="27"/>
    </row>
    <row r="455" spans="3:5" ht="15.75" customHeight="1" x14ac:dyDescent="0.25">
      <c r="C455" s="27"/>
      <c r="D455" s="27"/>
      <c r="E455" s="27"/>
    </row>
    <row r="456" spans="3:5" ht="15.75" customHeight="1" x14ac:dyDescent="0.25">
      <c r="C456" s="27"/>
      <c r="D456" s="27"/>
      <c r="E456" s="27"/>
    </row>
    <row r="457" spans="3:5" ht="15.75" customHeight="1" x14ac:dyDescent="0.25">
      <c r="C457" s="27"/>
      <c r="D457" s="27"/>
      <c r="E457" s="27"/>
    </row>
    <row r="458" spans="3:5" ht="15.75" customHeight="1" x14ac:dyDescent="0.25">
      <c r="C458" s="27"/>
      <c r="D458" s="27"/>
      <c r="E458" s="27"/>
    </row>
    <row r="459" spans="3:5" ht="15.75" customHeight="1" x14ac:dyDescent="0.25">
      <c r="C459" s="27"/>
      <c r="D459" s="27"/>
      <c r="E459" s="27"/>
    </row>
    <row r="460" spans="3:5" ht="15.75" customHeight="1" x14ac:dyDescent="0.25">
      <c r="C460" s="27"/>
      <c r="D460" s="27"/>
      <c r="E460" s="27"/>
    </row>
    <row r="461" spans="3:5" ht="15.75" customHeight="1" x14ac:dyDescent="0.25">
      <c r="C461" s="27"/>
      <c r="D461" s="27"/>
      <c r="E461" s="27"/>
    </row>
    <row r="462" spans="3:5" ht="15.75" customHeight="1" x14ac:dyDescent="0.25">
      <c r="C462" s="27"/>
      <c r="D462" s="27"/>
      <c r="E462" s="27"/>
    </row>
    <row r="463" spans="3:5" ht="15.75" customHeight="1" x14ac:dyDescent="0.25">
      <c r="C463" s="27"/>
      <c r="D463" s="27"/>
      <c r="E463" s="27"/>
    </row>
    <row r="464" spans="3:5" ht="15.75" customHeight="1" x14ac:dyDescent="0.25">
      <c r="C464" s="27"/>
      <c r="D464" s="27"/>
      <c r="E464" s="27"/>
    </row>
    <row r="465" spans="3:5" ht="15.75" customHeight="1" x14ac:dyDescent="0.25">
      <c r="C465" s="27"/>
      <c r="D465" s="27"/>
      <c r="E465" s="27"/>
    </row>
    <row r="466" spans="3:5" ht="15.75" customHeight="1" x14ac:dyDescent="0.25">
      <c r="C466" s="27"/>
      <c r="D466" s="27"/>
      <c r="E466" s="27"/>
    </row>
    <row r="467" spans="3:5" ht="15.75" customHeight="1" x14ac:dyDescent="0.25">
      <c r="C467" s="27"/>
      <c r="D467" s="27"/>
      <c r="E467" s="27"/>
    </row>
    <row r="468" spans="3:5" ht="15.75" customHeight="1" x14ac:dyDescent="0.25">
      <c r="C468" s="27"/>
      <c r="D468" s="27"/>
      <c r="E468" s="27"/>
    </row>
    <row r="469" spans="3:5" ht="15.75" customHeight="1" x14ac:dyDescent="0.25">
      <c r="C469" s="27"/>
      <c r="D469" s="27"/>
      <c r="E469" s="27"/>
    </row>
    <row r="470" spans="3:5" ht="15.75" customHeight="1" x14ac:dyDescent="0.25">
      <c r="C470" s="27"/>
      <c r="D470" s="27"/>
      <c r="E470" s="27"/>
    </row>
    <row r="471" spans="3:5" ht="15.75" customHeight="1" x14ac:dyDescent="0.25">
      <c r="C471" s="27"/>
      <c r="D471" s="27"/>
      <c r="E471" s="27"/>
    </row>
    <row r="472" spans="3:5" ht="15.75" customHeight="1" x14ac:dyDescent="0.25">
      <c r="C472" s="27"/>
      <c r="D472" s="27"/>
      <c r="E472" s="27"/>
    </row>
    <row r="473" spans="3:5" ht="15.75" customHeight="1" x14ac:dyDescent="0.25">
      <c r="C473" s="27"/>
      <c r="D473" s="27"/>
      <c r="E473" s="27"/>
    </row>
    <row r="474" spans="3:5" ht="15.75" customHeight="1" x14ac:dyDescent="0.25">
      <c r="C474" s="27"/>
      <c r="D474" s="27"/>
      <c r="E474" s="27"/>
    </row>
    <row r="475" spans="3:5" ht="15.75" customHeight="1" x14ac:dyDescent="0.25">
      <c r="C475" s="27"/>
      <c r="D475" s="27"/>
      <c r="E475" s="27"/>
    </row>
    <row r="476" spans="3:5" ht="15.75" customHeight="1" x14ac:dyDescent="0.25">
      <c r="C476" s="27"/>
      <c r="D476" s="27"/>
      <c r="E476" s="27"/>
    </row>
    <row r="477" spans="3:5" ht="15.75" customHeight="1" x14ac:dyDescent="0.25">
      <c r="C477" s="27"/>
      <c r="D477" s="27"/>
      <c r="E477" s="27"/>
    </row>
    <row r="478" spans="3:5" ht="15.75" customHeight="1" x14ac:dyDescent="0.25">
      <c r="C478" s="27"/>
      <c r="D478" s="27"/>
      <c r="E478" s="27"/>
    </row>
    <row r="479" spans="3:5" ht="15.75" customHeight="1" x14ac:dyDescent="0.25">
      <c r="C479" s="27"/>
      <c r="D479" s="27"/>
      <c r="E479" s="27"/>
    </row>
    <row r="480" spans="3:5" ht="15.75" customHeight="1" x14ac:dyDescent="0.25">
      <c r="C480" s="27"/>
      <c r="D480" s="27"/>
      <c r="E480" s="27"/>
    </row>
    <row r="481" spans="3:5" ht="15.75" customHeight="1" x14ac:dyDescent="0.25">
      <c r="C481" s="27"/>
      <c r="D481" s="27"/>
      <c r="E481" s="27"/>
    </row>
    <row r="482" spans="3:5" ht="15.75" customHeight="1" x14ac:dyDescent="0.25">
      <c r="C482" s="27"/>
      <c r="D482" s="27"/>
      <c r="E482" s="27"/>
    </row>
    <row r="483" spans="3:5" ht="15.75" customHeight="1" x14ac:dyDescent="0.25">
      <c r="C483" s="27"/>
      <c r="D483" s="27"/>
      <c r="E483" s="27"/>
    </row>
    <row r="484" spans="3:5" ht="15.75" customHeight="1" x14ac:dyDescent="0.25">
      <c r="C484" s="27"/>
      <c r="D484" s="27"/>
      <c r="E484" s="27"/>
    </row>
    <row r="485" spans="3:5" ht="15.75" customHeight="1" x14ac:dyDescent="0.25">
      <c r="C485" s="27"/>
      <c r="D485" s="27"/>
      <c r="E485" s="27"/>
    </row>
    <row r="486" spans="3:5" ht="15.75" customHeight="1" x14ac:dyDescent="0.25">
      <c r="C486" s="27"/>
      <c r="D486" s="27"/>
      <c r="E486" s="27"/>
    </row>
    <row r="487" spans="3:5" ht="15.75" customHeight="1" x14ac:dyDescent="0.25">
      <c r="C487" s="27"/>
      <c r="D487" s="27"/>
      <c r="E487" s="27"/>
    </row>
    <row r="488" spans="3:5" ht="15.75" customHeight="1" x14ac:dyDescent="0.25">
      <c r="C488" s="27"/>
      <c r="D488" s="27"/>
      <c r="E488" s="27"/>
    </row>
    <row r="489" spans="3:5" ht="15.75" customHeight="1" x14ac:dyDescent="0.25">
      <c r="C489" s="27"/>
      <c r="D489" s="27"/>
      <c r="E489" s="27"/>
    </row>
    <row r="490" spans="3:5" ht="15.75" customHeight="1" x14ac:dyDescent="0.25">
      <c r="C490" s="27"/>
      <c r="D490" s="27"/>
      <c r="E490" s="27"/>
    </row>
    <row r="491" spans="3:5" ht="15.75" customHeight="1" x14ac:dyDescent="0.25">
      <c r="C491" s="27"/>
      <c r="D491" s="27"/>
      <c r="E491" s="27"/>
    </row>
    <row r="492" spans="3:5" ht="15.75" customHeight="1" x14ac:dyDescent="0.25">
      <c r="C492" s="27"/>
      <c r="D492" s="27"/>
      <c r="E492" s="27"/>
    </row>
    <row r="493" spans="3:5" ht="15.75" customHeight="1" x14ac:dyDescent="0.25">
      <c r="C493" s="27"/>
      <c r="D493" s="27"/>
      <c r="E493" s="27"/>
    </row>
    <row r="494" spans="3:5" ht="15.75" customHeight="1" x14ac:dyDescent="0.25">
      <c r="C494" s="27"/>
      <c r="D494" s="27"/>
      <c r="E494" s="27"/>
    </row>
    <row r="495" spans="3:5" ht="15.75" customHeight="1" x14ac:dyDescent="0.25">
      <c r="C495" s="27"/>
      <c r="D495" s="27"/>
      <c r="E495" s="27"/>
    </row>
    <row r="496" spans="3:5" ht="15.75" customHeight="1" x14ac:dyDescent="0.25">
      <c r="C496" s="27"/>
      <c r="D496" s="27"/>
      <c r="E496" s="27"/>
    </row>
    <row r="497" spans="3:5" ht="15.75" customHeight="1" x14ac:dyDescent="0.25">
      <c r="C497" s="27"/>
      <c r="D497" s="27"/>
      <c r="E497" s="27"/>
    </row>
    <row r="498" spans="3:5" ht="15.75" customHeight="1" x14ac:dyDescent="0.25">
      <c r="C498" s="27"/>
      <c r="D498" s="27"/>
      <c r="E498" s="27"/>
    </row>
    <row r="499" spans="3:5" ht="15.75" customHeight="1" x14ac:dyDescent="0.25">
      <c r="C499" s="27"/>
      <c r="D499" s="27"/>
      <c r="E499" s="27"/>
    </row>
    <row r="500" spans="3:5" ht="15.75" customHeight="1" x14ac:dyDescent="0.25">
      <c r="C500" s="27"/>
      <c r="D500" s="27"/>
      <c r="E500" s="27"/>
    </row>
    <row r="501" spans="3:5" ht="15.75" customHeight="1" x14ac:dyDescent="0.25">
      <c r="C501" s="27"/>
      <c r="D501" s="27"/>
      <c r="E501" s="27"/>
    </row>
    <row r="502" spans="3:5" ht="15.75" customHeight="1" x14ac:dyDescent="0.25">
      <c r="C502" s="27"/>
      <c r="D502" s="27"/>
      <c r="E502" s="27"/>
    </row>
    <row r="503" spans="3:5" ht="15.75" customHeight="1" x14ac:dyDescent="0.25">
      <c r="C503" s="27"/>
      <c r="D503" s="27"/>
      <c r="E503" s="27"/>
    </row>
    <row r="504" spans="3:5" ht="15.75" customHeight="1" x14ac:dyDescent="0.25">
      <c r="C504" s="27"/>
      <c r="D504" s="27"/>
      <c r="E504" s="27"/>
    </row>
    <row r="505" spans="3:5" ht="15.75" customHeight="1" x14ac:dyDescent="0.25">
      <c r="C505" s="27"/>
      <c r="D505" s="27"/>
      <c r="E505" s="27"/>
    </row>
    <row r="506" spans="3:5" ht="15.75" customHeight="1" x14ac:dyDescent="0.25">
      <c r="C506" s="27"/>
      <c r="D506" s="27"/>
      <c r="E506" s="27"/>
    </row>
    <row r="507" spans="3:5" ht="15.75" customHeight="1" x14ac:dyDescent="0.25">
      <c r="C507" s="27"/>
      <c r="D507" s="27"/>
      <c r="E507" s="27"/>
    </row>
    <row r="508" spans="3:5" ht="15.75" customHeight="1" x14ac:dyDescent="0.25">
      <c r="C508" s="27"/>
      <c r="D508" s="27"/>
      <c r="E508" s="27"/>
    </row>
    <row r="509" spans="3:5" ht="15.75" customHeight="1" x14ac:dyDescent="0.25">
      <c r="C509" s="27"/>
      <c r="D509" s="27"/>
      <c r="E509" s="27"/>
    </row>
    <row r="510" spans="3:5" ht="15.75" customHeight="1" x14ac:dyDescent="0.25">
      <c r="C510" s="27"/>
      <c r="D510" s="27"/>
      <c r="E510" s="27"/>
    </row>
    <row r="511" spans="3:5" ht="15.75" customHeight="1" x14ac:dyDescent="0.25">
      <c r="C511" s="27"/>
      <c r="D511" s="27"/>
      <c r="E511" s="27"/>
    </row>
    <row r="512" spans="3:5" ht="15.75" customHeight="1" x14ac:dyDescent="0.25">
      <c r="C512" s="27"/>
      <c r="D512" s="27"/>
      <c r="E512" s="27"/>
    </row>
    <row r="513" spans="3:5" ht="15.75" customHeight="1" x14ac:dyDescent="0.25">
      <c r="C513" s="27"/>
      <c r="D513" s="27"/>
      <c r="E513" s="27"/>
    </row>
    <row r="514" spans="3:5" ht="15.75" customHeight="1" x14ac:dyDescent="0.25">
      <c r="C514" s="27"/>
      <c r="D514" s="27"/>
      <c r="E514" s="27"/>
    </row>
    <row r="515" spans="3:5" ht="15.75" customHeight="1" x14ac:dyDescent="0.25">
      <c r="C515" s="27"/>
      <c r="D515" s="27"/>
      <c r="E515" s="27"/>
    </row>
    <row r="516" spans="3:5" ht="15.75" customHeight="1" x14ac:dyDescent="0.25">
      <c r="C516" s="27"/>
      <c r="D516" s="27"/>
      <c r="E516" s="27"/>
    </row>
    <row r="517" spans="3:5" ht="15.75" customHeight="1" x14ac:dyDescent="0.25">
      <c r="C517" s="27"/>
      <c r="D517" s="27"/>
      <c r="E517" s="27"/>
    </row>
    <row r="518" spans="3:5" ht="15.75" customHeight="1" x14ac:dyDescent="0.25">
      <c r="C518" s="27"/>
      <c r="D518" s="27"/>
      <c r="E518" s="27"/>
    </row>
    <row r="519" spans="3:5" ht="15.75" customHeight="1" x14ac:dyDescent="0.25">
      <c r="C519" s="27"/>
      <c r="D519" s="27"/>
      <c r="E519" s="27"/>
    </row>
    <row r="520" spans="3:5" ht="15.75" customHeight="1" x14ac:dyDescent="0.25">
      <c r="C520" s="27"/>
      <c r="D520" s="27"/>
      <c r="E520" s="27"/>
    </row>
    <row r="521" spans="3:5" ht="15.75" customHeight="1" x14ac:dyDescent="0.25">
      <c r="C521" s="27"/>
      <c r="D521" s="27"/>
      <c r="E521" s="27"/>
    </row>
    <row r="522" spans="3:5" ht="15.75" customHeight="1" x14ac:dyDescent="0.25">
      <c r="C522" s="27"/>
      <c r="D522" s="27"/>
      <c r="E522" s="27"/>
    </row>
    <row r="523" spans="3:5" ht="15.75" customHeight="1" x14ac:dyDescent="0.25">
      <c r="C523" s="27"/>
      <c r="D523" s="27"/>
      <c r="E523" s="27"/>
    </row>
    <row r="524" spans="3:5" ht="15.75" customHeight="1" x14ac:dyDescent="0.25">
      <c r="C524" s="27"/>
      <c r="D524" s="27"/>
      <c r="E524" s="27"/>
    </row>
    <row r="525" spans="3:5" ht="15.75" customHeight="1" x14ac:dyDescent="0.25">
      <c r="C525" s="27"/>
      <c r="D525" s="27"/>
      <c r="E525" s="27"/>
    </row>
    <row r="526" spans="3:5" ht="15.75" customHeight="1" x14ac:dyDescent="0.25">
      <c r="C526" s="27"/>
      <c r="D526" s="27"/>
      <c r="E526" s="27"/>
    </row>
    <row r="527" spans="3:5" ht="15.75" customHeight="1" x14ac:dyDescent="0.25">
      <c r="C527" s="27"/>
      <c r="D527" s="27"/>
      <c r="E527" s="27"/>
    </row>
    <row r="528" spans="3:5" ht="15.75" customHeight="1" x14ac:dyDescent="0.25">
      <c r="C528" s="27"/>
      <c r="D528" s="27"/>
      <c r="E528" s="27"/>
    </row>
    <row r="529" spans="3:5" ht="15.75" customHeight="1" x14ac:dyDescent="0.25">
      <c r="C529" s="27"/>
      <c r="D529" s="27"/>
      <c r="E529" s="27"/>
    </row>
    <row r="530" spans="3:5" ht="15.75" customHeight="1" x14ac:dyDescent="0.25">
      <c r="C530" s="27"/>
      <c r="D530" s="27"/>
      <c r="E530" s="27"/>
    </row>
    <row r="531" spans="3:5" ht="15.75" customHeight="1" x14ac:dyDescent="0.25">
      <c r="C531" s="27"/>
      <c r="D531" s="27"/>
      <c r="E531" s="27"/>
    </row>
    <row r="532" spans="3:5" ht="15.75" customHeight="1" x14ac:dyDescent="0.25">
      <c r="C532" s="27"/>
      <c r="D532" s="27"/>
      <c r="E532" s="27"/>
    </row>
    <row r="533" spans="3:5" ht="15.75" customHeight="1" x14ac:dyDescent="0.25">
      <c r="C533" s="27"/>
      <c r="D533" s="27"/>
      <c r="E533" s="27"/>
    </row>
    <row r="534" spans="3:5" ht="15.75" customHeight="1" x14ac:dyDescent="0.25">
      <c r="C534" s="27"/>
      <c r="D534" s="27"/>
      <c r="E534" s="27"/>
    </row>
    <row r="535" spans="3:5" ht="15.75" customHeight="1" x14ac:dyDescent="0.25">
      <c r="C535" s="27"/>
      <c r="D535" s="27"/>
      <c r="E535" s="27"/>
    </row>
    <row r="536" spans="3:5" ht="15.75" customHeight="1" x14ac:dyDescent="0.25">
      <c r="C536" s="27"/>
      <c r="D536" s="27"/>
      <c r="E536" s="27"/>
    </row>
    <row r="537" spans="3:5" ht="15.75" customHeight="1" x14ac:dyDescent="0.25">
      <c r="C537" s="27"/>
      <c r="D537" s="27"/>
      <c r="E537" s="27"/>
    </row>
    <row r="538" spans="3:5" ht="15.75" customHeight="1" x14ac:dyDescent="0.25">
      <c r="C538" s="27"/>
      <c r="D538" s="27"/>
      <c r="E538" s="27"/>
    </row>
    <row r="539" spans="3:5" ht="15.75" customHeight="1" x14ac:dyDescent="0.25">
      <c r="C539" s="27"/>
      <c r="D539" s="27"/>
      <c r="E539" s="27"/>
    </row>
    <row r="540" spans="3:5" ht="15.75" customHeight="1" x14ac:dyDescent="0.25">
      <c r="C540" s="27"/>
      <c r="D540" s="27"/>
      <c r="E540" s="27"/>
    </row>
    <row r="541" spans="3:5" ht="15.75" customHeight="1" x14ac:dyDescent="0.25">
      <c r="C541" s="27"/>
      <c r="D541" s="27"/>
      <c r="E541" s="27"/>
    </row>
    <row r="542" spans="3:5" ht="15.75" customHeight="1" x14ac:dyDescent="0.25">
      <c r="C542" s="27"/>
      <c r="D542" s="27"/>
      <c r="E542" s="27"/>
    </row>
    <row r="543" spans="3:5" ht="15.75" customHeight="1" x14ac:dyDescent="0.25">
      <c r="C543" s="27"/>
      <c r="D543" s="27"/>
      <c r="E543" s="27"/>
    </row>
    <row r="544" spans="3:5" ht="15.75" customHeight="1" x14ac:dyDescent="0.25">
      <c r="C544" s="27"/>
      <c r="D544" s="27"/>
      <c r="E544" s="27"/>
    </row>
    <row r="545" spans="3:5" ht="15.75" customHeight="1" x14ac:dyDescent="0.25">
      <c r="C545" s="27"/>
      <c r="D545" s="27"/>
      <c r="E545" s="27"/>
    </row>
    <row r="546" spans="3:5" ht="15.75" customHeight="1" x14ac:dyDescent="0.25">
      <c r="C546" s="27"/>
      <c r="D546" s="27"/>
      <c r="E546" s="27"/>
    </row>
    <row r="547" spans="3:5" ht="15.75" customHeight="1" x14ac:dyDescent="0.25">
      <c r="C547" s="27"/>
      <c r="D547" s="27"/>
      <c r="E547" s="27"/>
    </row>
    <row r="548" spans="3:5" ht="15.75" customHeight="1" x14ac:dyDescent="0.25">
      <c r="C548" s="27"/>
      <c r="D548" s="27"/>
      <c r="E548" s="27"/>
    </row>
    <row r="549" spans="3:5" ht="15.75" customHeight="1" x14ac:dyDescent="0.25">
      <c r="C549" s="27"/>
      <c r="D549" s="27"/>
      <c r="E549" s="27"/>
    </row>
    <row r="550" spans="3:5" ht="15.75" customHeight="1" x14ac:dyDescent="0.25">
      <c r="C550" s="27"/>
      <c r="D550" s="27"/>
      <c r="E550" s="27"/>
    </row>
    <row r="551" spans="3:5" ht="15.75" customHeight="1" x14ac:dyDescent="0.25">
      <c r="C551" s="27"/>
      <c r="D551" s="27"/>
      <c r="E551" s="27"/>
    </row>
    <row r="552" spans="3:5" ht="15.75" customHeight="1" x14ac:dyDescent="0.25">
      <c r="C552" s="27"/>
      <c r="D552" s="27"/>
      <c r="E552" s="27"/>
    </row>
    <row r="553" spans="3:5" ht="15.75" customHeight="1" x14ac:dyDescent="0.25">
      <c r="C553" s="27"/>
      <c r="D553" s="27"/>
      <c r="E553" s="27"/>
    </row>
    <row r="554" spans="3:5" ht="15.75" customHeight="1" x14ac:dyDescent="0.25">
      <c r="C554" s="27"/>
      <c r="D554" s="27"/>
      <c r="E554" s="27"/>
    </row>
    <row r="555" spans="3:5" ht="15.75" customHeight="1" x14ac:dyDescent="0.25">
      <c r="C555" s="27"/>
      <c r="D555" s="27"/>
      <c r="E555" s="27"/>
    </row>
    <row r="556" spans="3:5" ht="15.75" customHeight="1" x14ac:dyDescent="0.25">
      <c r="C556" s="27"/>
      <c r="D556" s="27"/>
      <c r="E556" s="27"/>
    </row>
    <row r="557" spans="3:5" ht="15.75" customHeight="1" x14ac:dyDescent="0.25">
      <c r="C557" s="27"/>
      <c r="D557" s="27"/>
      <c r="E557" s="27"/>
    </row>
    <row r="558" spans="3:5" ht="15.75" customHeight="1" x14ac:dyDescent="0.25">
      <c r="C558" s="27"/>
      <c r="D558" s="27"/>
      <c r="E558" s="27"/>
    </row>
    <row r="559" spans="3:5" ht="15.75" customHeight="1" x14ac:dyDescent="0.25">
      <c r="C559" s="27"/>
      <c r="D559" s="27"/>
      <c r="E559" s="27"/>
    </row>
    <row r="560" spans="3:5" ht="15.75" customHeight="1" x14ac:dyDescent="0.25">
      <c r="C560" s="27"/>
      <c r="D560" s="27"/>
      <c r="E560" s="27"/>
    </row>
    <row r="561" spans="3:5" ht="15.75" customHeight="1" x14ac:dyDescent="0.25">
      <c r="C561" s="27"/>
      <c r="D561" s="27"/>
      <c r="E561" s="27"/>
    </row>
    <row r="562" spans="3:5" ht="15.75" customHeight="1" x14ac:dyDescent="0.25">
      <c r="C562" s="27"/>
      <c r="D562" s="27"/>
      <c r="E562" s="27"/>
    </row>
    <row r="563" spans="3:5" ht="15.75" customHeight="1" x14ac:dyDescent="0.25">
      <c r="C563" s="27"/>
      <c r="D563" s="27"/>
      <c r="E563" s="27"/>
    </row>
    <row r="564" spans="3:5" ht="15.75" customHeight="1" x14ac:dyDescent="0.25">
      <c r="C564" s="27"/>
      <c r="D564" s="27"/>
      <c r="E564" s="27"/>
    </row>
    <row r="565" spans="3:5" ht="15.75" customHeight="1" x14ac:dyDescent="0.25">
      <c r="C565" s="27"/>
      <c r="D565" s="27"/>
      <c r="E565" s="27"/>
    </row>
    <row r="566" spans="3:5" ht="15.75" customHeight="1" x14ac:dyDescent="0.25">
      <c r="C566" s="27"/>
      <c r="D566" s="27"/>
      <c r="E566" s="27"/>
    </row>
    <row r="567" spans="3:5" ht="15.75" customHeight="1" x14ac:dyDescent="0.25">
      <c r="C567" s="27"/>
      <c r="D567" s="27"/>
      <c r="E567" s="27"/>
    </row>
    <row r="568" spans="3:5" ht="15.75" customHeight="1" x14ac:dyDescent="0.25">
      <c r="C568" s="27"/>
      <c r="D568" s="27"/>
      <c r="E568" s="27"/>
    </row>
    <row r="569" spans="3:5" ht="15.75" customHeight="1" x14ac:dyDescent="0.25">
      <c r="C569" s="27"/>
      <c r="D569" s="27"/>
      <c r="E569" s="27"/>
    </row>
    <row r="570" spans="3:5" ht="15.75" customHeight="1" x14ac:dyDescent="0.25">
      <c r="C570" s="27"/>
      <c r="D570" s="27"/>
      <c r="E570" s="27"/>
    </row>
    <row r="571" spans="3:5" ht="15.75" customHeight="1" x14ac:dyDescent="0.25">
      <c r="C571" s="27"/>
      <c r="D571" s="27"/>
      <c r="E571" s="27"/>
    </row>
    <row r="572" spans="3:5" ht="15.75" customHeight="1" x14ac:dyDescent="0.25">
      <c r="C572" s="27"/>
      <c r="D572" s="27"/>
      <c r="E572" s="27"/>
    </row>
    <row r="573" spans="3:5" ht="15.75" customHeight="1" x14ac:dyDescent="0.25">
      <c r="C573" s="27"/>
      <c r="D573" s="27"/>
      <c r="E573" s="27"/>
    </row>
    <row r="574" spans="3:5" ht="15.75" customHeight="1" x14ac:dyDescent="0.25">
      <c r="C574" s="27"/>
      <c r="D574" s="27"/>
      <c r="E574" s="27"/>
    </row>
    <row r="575" spans="3:5" ht="15.75" customHeight="1" x14ac:dyDescent="0.25">
      <c r="C575" s="27"/>
      <c r="D575" s="27"/>
      <c r="E575" s="27"/>
    </row>
    <row r="576" spans="3:5" ht="15.75" customHeight="1" x14ac:dyDescent="0.25">
      <c r="C576" s="27"/>
      <c r="D576" s="27"/>
      <c r="E576" s="27"/>
    </row>
    <row r="577" spans="3:5" ht="15.75" customHeight="1" x14ac:dyDescent="0.25">
      <c r="C577" s="27"/>
      <c r="D577" s="27"/>
      <c r="E577" s="27"/>
    </row>
    <row r="578" spans="3:5" ht="15.75" customHeight="1" x14ac:dyDescent="0.25">
      <c r="C578" s="27"/>
      <c r="D578" s="27"/>
      <c r="E578" s="27"/>
    </row>
    <row r="579" spans="3:5" ht="15.75" customHeight="1" x14ac:dyDescent="0.25">
      <c r="C579" s="27"/>
      <c r="D579" s="27"/>
      <c r="E579" s="27"/>
    </row>
    <row r="580" spans="3:5" ht="15.75" customHeight="1" x14ac:dyDescent="0.25">
      <c r="C580" s="27"/>
      <c r="D580" s="27"/>
      <c r="E580" s="27"/>
    </row>
    <row r="581" spans="3:5" ht="15.75" customHeight="1" x14ac:dyDescent="0.25">
      <c r="C581" s="27"/>
      <c r="D581" s="27"/>
      <c r="E581" s="27"/>
    </row>
    <row r="582" spans="3:5" ht="15.75" customHeight="1" x14ac:dyDescent="0.25">
      <c r="C582" s="27"/>
      <c r="D582" s="27"/>
      <c r="E582" s="27"/>
    </row>
    <row r="583" spans="3:5" ht="15.75" customHeight="1" x14ac:dyDescent="0.25">
      <c r="C583" s="27"/>
      <c r="D583" s="27"/>
      <c r="E583" s="27"/>
    </row>
    <row r="584" spans="3:5" ht="15.75" customHeight="1" x14ac:dyDescent="0.25">
      <c r="C584" s="27"/>
      <c r="D584" s="27"/>
      <c r="E584" s="27"/>
    </row>
    <row r="585" spans="3:5" ht="15.75" customHeight="1" x14ac:dyDescent="0.25">
      <c r="C585" s="27"/>
      <c r="D585" s="27"/>
      <c r="E585" s="27"/>
    </row>
    <row r="586" spans="3:5" ht="15.75" customHeight="1" x14ac:dyDescent="0.25">
      <c r="C586" s="27"/>
      <c r="D586" s="27"/>
      <c r="E586" s="27"/>
    </row>
    <row r="587" spans="3:5" ht="15.75" customHeight="1" x14ac:dyDescent="0.25">
      <c r="C587" s="27"/>
      <c r="D587" s="27"/>
      <c r="E587" s="27"/>
    </row>
    <row r="588" spans="3:5" ht="15.75" customHeight="1" x14ac:dyDescent="0.25">
      <c r="C588" s="27"/>
      <c r="D588" s="27"/>
      <c r="E588" s="27"/>
    </row>
    <row r="589" spans="3:5" ht="15.75" customHeight="1" x14ac:dyDescent="0.25">
      <c r="C589" s="27"/>
      <c r="D589" s="27"/>
      <c r="E589" s="27"/>
    </row>
    <row r="590" spans="3:5" ht="15.75" customHeight="1" x14ac:dyDescent="0.25">
      <c r="C590" s="27"/>
      <c r="D590" s="27"/>
      <c r="E590" s="27"/>
    </row>
    <row r="591" spans="3:5" ht="15.75" customHeight="1" x14ac:dyDescent="0.25">
      <c r="C591" s="27"/>
      <c r="D591" s="27"/>
      <c r="E591" s="27"/>
    </row>
    <row r="592" spans="3:5" ht="15.75" customHeight="1" x14ac:dyDescent="0.25">
      <c r="C592" s="27"/>
      <c r="D592" s="27"/>
      <c r="E592" s="27"/>
    </row>
    <row r="593" spans="3:5" ht="15.75" customHeight="1" x14ac:dyDescent="0.25">
      <c r="C593" s="27"/>
      <c r="D593" s="27"/>
      <c r="E593" s="27"/>
    </row>
    <row r="594" spans="3:5" ht="15.75" customHeight="1" x14ac:dyDescent="0.25">
      <c r="C594" s="27"/>
      <c r="D594" s="27"/>
      <c r="E594" s="27"/>
    </row>
    <row r="595" spans="3:5" ht="15.75" customHeight="1" x14ac:dyDescent="0.25">
      <c r="C595" s="27"/>
      <c r="D595" s="27"/>
      <c r="E595" s="27"/>
    </row>
    <row r="596" spans="3:5" ht="15.75" customHeight="1" x14ac:dyDescent="0.25">
      <c r="C596" s="27"/>
      <c r="D596" s="27"/>
      <c r="E596" s="27"/>
    </row>
    <row r="597" spans="3:5" ht="15.75" customHeight="1" x14ac:dyDescent="0.25">
      <c r="C597" s="27"/>
      <c r="D597" s="27"/>
      <c r="E597" s="27"/>
    </row>
    <row r="598" spans="3:5" ht="15.75" customHeight="1" x14ac:dyDescent="0.25">
      <c r="C598" s="27"/>
      <c r="D598" s="27"/>
      <c r="E598" s="27"/>
    </row>
    <row r="599" spans="3:5" ht="15.75" customHeight="1" x14ac:dyDescent="0.25">
      <c r="C599" s="27"/>
      <c r="D599" s="27"/>
      <c r="E599" s="27"/>
    </row>
    <row r="600" spans="3:5" ht="15.75" customHeight="1" x14ac:dyDescent="0.25">
      <c r="C600" s="27"/>
      <c r="D600" s="27"/>
      <c r="E600" s="27"/>
    </row>
    <row r="601" spans="3:5" ht="15.75" customHeight="1" x14ac:dyDescent="0.25">
      <c r="C601" s="27"/>
      <c r="D601" s="27"/>
      <c r="E601" s="27"/>
    </row>
    <row r="602" spans="3:5" ht="15.75" customHeight="1" x14ac:dyDescent="0.25">
      <c r="C602" s="27"/>
      <c r="D602" s="27"/>
      <c r="E602" s="27"/>
    </row>
    <row r="603" spans="3:5" ht="15.75" customHeight="1" x14ac:dyDescent="0.25">
      <c r="C603" s="27"/>
      <c r="D603" s="27"/>
      <c r="E603" s="27"/>
    </row>
    <row r="604" spans="3:5" ht="15.75" customHeight="1" x14ac:dyDescent="0.25">
      <c r="C604" s="27"/>
      <c r="D604" s="27"/>
      <c r="E604" s="27"/>
    </row>
    <row r="605" spans="3:5" ht="15.75" customHeight="1" x14ac:dyDescent="0.25">
      <c r="C605" s="27"/>
      <c r="D605" s="27"/>
      <c r="E605" s="27"/>
    </row>
    <row r="606" spans="3:5" ht="15.75" customHeight="1" x14ac:dyDescent="0.25">
      <c r="C606" s="27"/>
      <c r="D606" s="27"/>
      <c r="E606" s="27"/>
    </row>
    <row r="607" spans="3:5" ht="15.75" customHeight="1" x14ac:dyDescent="0.25">
      <c r="C607" s="27"/>
      <c r="D607" s="27"/>
      <c r="E607" s="27"/>
    </row>
    <row r="608" spans="3:5" ht="15.75" customHeight="1" x14ac:dyDescent="0.25">
      <c r="C608" s="27"/>
      <c r="D608" s="27"/>
      <c r="E608" s="27"/>
    </row>
    <row r="609" spans="3:5" ht="15.75" customHeight="1" x14ac:dyDescent="0.25">
      <c r="C609" s="27"/>
      <c r="D609" s="27"/>
      <c r="E609" s="27"/>
    </row>
    <row r="610" spans="3:5" ht="15.75" customHeight="1" x14ac:dyDescent="0.25">
      <c r="C610" s="27"/>
      <c r="D610" s="27"/>
      <c r="E610" s="27"/>
    </row>
    <row r="611" spans="3:5" ht="15.75" customHeight="1" x14ac:dyDescent="0.25">
      <c r="C611" s="27"/>
      <c r="D611" s="27"/>
      <c r="E611" s="27"/>
    </row>
    <row r="612" spans="3:5" ht="15.75" customHeight="1" x14ac:dyDescent="0.25">
      <c r="C612" s="27"/>
      <c r="D612" s="27"/>
      <c r="E612" s="27"/>
    </row>
    <row r="613" spans="3:5" ht="15.75" customHeight="1" x14ac:dyDescent="0.25">
      <c r="C613" s="27"/>
      <c r="D613" s="27"/>
      <c r="E613" s="27"/>
    </row>
    <row r="614" spans="3:5" ht="15.75" customHeight="1" x14ac:dyDescent="0.25">
      <c r="C614" s="27"/>
      <c r="D614" s="27"/>
      <c r="E614" s="27"/>
    </row>
    <row r="615" spans="3:5" ht="15.75" customHeight="1" x14ac:dyDescent="0.25">
      <c r="C615" s="27"/>
      <c r="D615" s="27"/>
      <c r="E615" s="27"/>
    </row>
    <row r="616" spans="3:5" ht="15.75" customHeight="1" x14ac:dyDescent="0.25">
      <c r="C616" s="27"/>
      <c r="D616" s="27"/>
      <c r="E616" s="27"/>
    </row>
    <row r="617" spans="3:5" ht="15.75" customHeight="1" x14ac:dyDescent="0.25">
      <c r="C617" s="27"/>
      <c r="D617" s="27"/>
      <c r="E617" s="27"/>
    </row>
    <row r="618" spans="3:5" ht="15.75" customHeight="1" x14ac:dyDescent="0.25">
      <c r="C618" s="27"/>
      <c r="D618" s="27"/>
      <c r="E618" s="27"/>
    </row>
    <row r="619" spans="3:5" ht="15.75" customHeight="1" x14ac:dyDescent="0.25">
      <c r="C619" s="27"/>
      <c r="D619" s="27"/>
      <c r="E619" s="27"/>
    </row>
    <row r="620" spans="3:5" ht="15.75" customHeight="1" x14ac:dyDescent="0.25">
      <c r="C620" s="27"/>
      <c r="D620" s="27"/>
      <c r="E620" s="27"/>
    </row>
    <row r="621" spans="3:5" ht="15.75" customHeight="1" x14ac:dyDescent="0.25">
      <c r="C621" s="27"/>
      <c r="D621" s="27"/>
      <c r="E621" s="27"/>
    </row>
    <row r="622" spans="3:5" ht="15.75" customHeight="1" x14ac:dyDescent="0.25">
      <c r="C622" s="27"/>
      <c r="D622" s="27"/>
      <c r="E622" s="27"/>
    </row>
    <row r="623" spans="3:5" ht="15.75" customHeight="1" x14ac:dyDescent="0.25">
      <c r="C623" s="27"/>
      <c r="D623" s="27"/>
      <c r="E623" s="27"/>
    </row>
    <row r="624" spans="3:5" ht="15.75" customHeight="1" x14ac:dyDescent="0.25">
      <c r="C624" s="27"/>
      <c r="D624" s="27"/>
      <c r="E624" s="27"/>
    </row>
    <row r="625" spans="3:5" ht="15.75" customHeight="1" x14ac:dyDescent="0.25">
      <c r="C625" s="27"/>
      <c r="D625" s="27"/>
      <c r="E625" s="27"/>
    </row>
    <row r="626" spans="3:5" ht="15.75" customHeight="1" x14ac:dyDescent="0.25">
      <c r="C626" s="27"/>
      <c r="D626" s="27"/>
      <c r="E626" s="27"/>
    </row>
    <row r="627" spans="3:5" ht="15.75" customHeight="1" x14ac:dyDescent="0.25">
      <c r="C627" s="27"/>
      <c r="D627" s="27"/>
      <c r="E627" s="27"/>
    </row>
    <row r="628" spans="3:5" ht="15.75" customHeight="1" x14ac:dyDescent="0.25">
      <c r="C628" s="27"/>
      <c r="D628" s="27"/>
      <c r="E628" s="27"/>
    </row>
    <row r="629" spans="3:5" ht="15.75" customHeight="1" x14ac:dyDescent="0.25">
      <c r="C629" s="27"/>
      <c r="D629" s="27"/>
      <c r="E629" s="27"/>
    </row>
    <row r="630" spans="3:5" ht="15.75" customHeight="1" x14ac:dyDescent="0.25">
      <c r="C630" s="27"/>
      <c r="D630" s="27"/>
      <c r="E630" s="27"/>
    </row>
    <row r="631" spans="3:5" ht="15.75" customHeight="1" x14ac:dyDescent="0.25">
      <c r="C631" s="27"/>
      <c r="D631" s="27"/>
      <c r="E631" s="27"/>
    </row>
    <row r="632" spans="3:5" ht="15.75" customHeight="1" x14ac:dyDescent="0.25">
      <c r="C632" s="27"/>
      <c r="D632" s="27"/>
      <c r="E632" s="27"/>
    </row>
    <row r="633" spans="3:5" ht="15.75" customHeight="1" x14ac:dyDescent="0.25">
      <c r="C633" s="27"/>
      <c r="D633" s="27"/>
      <c r="E633" s="27"/>
    </row>
    <row r="634" spans="3:5" ht="15.75" customHeight="1" x14ac:dyDescent="0.25">
      <c r="C634" s="27"/>
      <c r="D634" s="27"/>
      <c r="E634" s="27"/>
    </row>
    <row r="635" spans="3:5" ht="15.75" customHeight="1" x14ac:dyDescent="0.25">
      <c r="C635" s="27"/>
      <c r="D635" s="27"/>
      <c r="E635" s="27"/>
    </row>
    <row r="636" spans="3:5" ht="15.75" customHeight="1" x14ac:dyDescent="0.25">
      <c r="C636" s="27"/>
      <c r="D636" s="27"/>
      <c r="E636" s="27"/>
    </row>
    <row r="637" spans="3:5" ht="15.75" customHeight="1" x14ac:dyDescent="0.25">
      <c r="C637" s="27"/>
      <c r="D637" s="27"/>
      <c r="E637" s="27"/>
    </row>
    <row r="638" spans="3:5" ht="15.75" customHeight="1" x14ac:dyDescent="0.25">
      <c r="C638" s="27"/>
      <c r="D638" s="27"/>
      <c r="E638" s="27"/>
    </row>
    <row r="639" spans="3:5" ht="15.75" customHeight="1" x14ac:dyDescent="0.25">
      <c r="C639" s="27"/>
      <c r="D639" s="27"/>
      <c r="E639" s="27"/>
    </row>
    <row r="640" spans="3:5" ht="15.75" customHeight="1" x14ac:dyDescent="0.25">
      <c r="C640" s="27"/>
      <c r="D640" s="27"/>
      <c r="E640" s="27"/>
    </row>
    <row r="641" spans="3:5" ht="15.75" customHeight="1" x14ac:dyDescent="0.25">
      <c r="C641" s="27"/>
      <c r="D641" s="27"/>
      <c r="E641" s="27"/>
    </row>
    <row r="642" spans="3:5" ht="15.75" customHeight="1" x14ac:dyDescent="0.25">
      <c r="C642" s="27"/>
      <c r="D642" s="27"/>
      <c r="E642" s="27"/>
    </row>
    <row r="643" spans="3:5" ht="15.75" customHeight="1" x14ac:dyDescent="0.25">
      <c r="C643" s="27"/>
      <c r="D643" s="27"/>
      <c r="E643" s="27"/>
    </row>
    <row r="644" spans="3:5" ht="15.75" customHeight="1" x14ac:dyDescent="0.25">
      <c r="C644" s="27"/>
      <c r="D644" s="27"/>
      <c r="E644" s="27"/>
    </row>
    <row r="645" spans="3:5" ht="15.75" customHeight="1" x14ac:dyDescent="0.25">
      <c r="C645" s="27"/>
      <c r="D645" s="27"/>
      <c r="E645" s="27"/>
    </row>
    <row r="646" spans="3:5" ht="15.75" customHeight="1" x14ac:dyDescent="0.25">
      <c r="C646" s="27"/>
      <c r="D646" s="27"/>
      <c r="E646" s="27"/>
    </row>
    <row r="647" spans="3:5" ht="15.75" customHeight="1" x14ac:dyDescent="0.25">
      <c r="C647" s="27"/>
      <c r="D647" s="27"/>
      <c r="E647" s="27"/>
    </row>
    <row r="648" spans="3:5" ht="15.75" customHeight="1" x14ac:dyDescent="0.25">
      <c r="C648" s="27"/>
      <c r="D648" s="27"/>
      <c r="E648" s="27"/>
    </row>
    <row r="649" spans="3:5" ht="15.75" customHeight="1" x14ac:dyDescent="0.25">
      <c r="C649" s="27"/>
      <c r="D649" s="27"/>
      <c r="E649" s="27"/>
    </row>
    <row r="650" spans="3:5" ht="15.75" customHeight="1" x14ac:dyDescent="0.25">
      <c r="C650" s="27"/>
      <c r="D650" s="27"/>
      <c r="E650" s="27"/>
    </row>
    <row r="651" spans="3:5" ht="15.75" customHeight="1" x14ac:dyDescent="0.25">
      <c r="C651" s="27"/>
      <c r="D651" s="27"/>
      <c r="E651" s="27"/>
    </row>
    <row r="652" spans="3:5" ht="15.75" customHeight="1" x14ac:dyDescent="0.25">
      <c r="C652" s="27"/>
      <c r="D652" s="27"/>
      <c r="E652" s="27"/>
    </row>
    <row r="653" spans="3:5" ht="15.75" customHeight="1" x14ac:dyDescent="0.25">
      <c r="C653" s="27"/>
      <c r="D653" s="27"/>
      <c r="E653" s="27"/>
    </row>
    <row r="654" spans="3:5" ht="15.75" customHeight="1" x14ac:dyDescent="0.25">
      <c r="C654" s="27"/>
      <c r="D654" s="27"/>
      <c r="E654" s="27"/>
    </row>
    <row r="655" spans="3:5" ht="15.75" customHeight="1" x14ac:dyDescent="0.25">
      <c r="C655" s="27"/>
      <c r="D655" s="27"/>
      <c r="E655" s="27"/>
    </row>
    <row r="656" spans="3:5" ht="15.75" customHeight="1" x14ac:dyDescent="0.25">
      <c r="C656" s="27"/>
      <c r="D656" s="27"/>
      <c r="E656" s="27"/>
    </row>
    <row r="657" spans="3:5" ht="15.75" customHeight="1" x14ac:dyDescent="0.25">
      <c r="C657" s="27"/>
      <c r="D657" s="27"/>
      <c r="E657" s="27"/>
    </row>
    <row r="658" spans="3:5" ht="15.75" customHeight="1" x14ac:dyDescent="0.25">
      <c r="C658" s="27"/>
      <c r="D658" s="27"/>
      <c r="E658" s="27"/>
    </row>
    <row r="659" spans="3:5" ht="15.75" customHeight="1" x14ac:dyDescent="0.25">
      <c r="C659" s="27"/>
      <c r="D659" s="27"/>
      <c r="E659" s="27"/>
    </row>
    <row r="660" spans="3:5" ht="15.75" customHeight="1" x14ac:dyDescent="0.25">
      <c r="C660" s="27"/>
      <c r="D660" s="27"/>
      <c r="E660" s="27"/>
    </row>
    <row r="661" spans="3:5" ht="15.75" customHeight="1" x14ac:dyDescent="0.25">
      <c r="C661" s="27"/>
      <c r="D661" s="27"/>
      <c r="E661" s="27"/>
    </row>
    <row r="662" spans="3:5" ht="15.75" customHeight="1" x14ac:dyDescent="0.25">
      <c r="C662" s="27"/>
      <c r="D662" s="27"/>
      <c r="E662" s="27"/>
    </row>
    <row r="663" spans="3:5" ht="15.75" customHeight="1" x14ac:dyDescent="0.25">
      <c r="C663" s="27"/>
      <c r="D663" s="27"/>
      <c r="E663" s="27"/>
    </row>
    <row r="664" spans="3:5" ht="15.75" customHeight="1" x14ac:dyDescent="0.25">
      <c r="C664" s="27"/>
      <c r="D664" s="27"/>
      <c r="E664" s="27"/>
    </row>
    <row r="665" spans="3:5" ht="15.75" customHeight="1" x14ac:dyDescent="0.25">
      <c r="C665" s="27"/>
      <c r="D665" s="27"/>
      <c r="E665" s="27"/>
    </row>
    <row r="666" spans="3:5" ht="15.75" customHeight="1" x14ac:dyDescent="0.25">
      <c r="C666" s="27"/>
      <c r="D666" s="27"/>
      <c r="E666" s="27"/>
    </row>
    <row r="667" spans="3:5" ht="15.75" customHeight="1" x14ac:dyDescent="0.25">
      <c r="C667" s="27"/>
      <c r="D667" s="27"/>
      <c r="E667" s="27"/>
    </row>
    <row r="668" spans="3:5" ht="15.75" customHeight="1" x14ac:dyDescent="0.25">
      <c r="C668" s="27"/>
      <c r="D668" s="27"/>
      <c r="E668" s="27"/>
    </row>
    <row r="669" spans="3:5" ht="15.75" customHeight="1" x14ac:dyDescent="0.25">
      <c r="C669" s="27"/>
      <c r="D669" s="27"/>
      <c r="E669" s="27"/>
    </row>
    <row r="670" spans="3:5" ht="15.75" customHeight="1" x14ac:dyDescent="0.25">
      <c r="C670" s="27"/>
      <c r="D670" s="27"/>
      <c r="E670" s="27"/>
    </row>
    <row r="671" spans="3:5" ht="15.75" customHeight="1" x14ac:dyDescent="0.25">
      <c r="C671" s="27"/>
      <c r="D671" s="27"/>
      <c r="E671" s="27"/>
    </row>
    <row r="672" spans="3:5" ht="15.75" customHeight="1" x14ac:dyDescent="0.25">
      <c r="C672" s="27"/>
      <c r="D672" s="27"/>
      <c r="E672" s="27"/>
    </row>
    <row r="673" spans="3:5" ht="15.75" customHeight="1" x14ac:dyDescent="0.25">
      <c r="C673" s="27"/>
      <c r="D673" s="27"/>
      <c r="E673" s="27"/>
    </row>
    <row r="674" spans="3:5" ht="15.75" customHeight="1" x14ac:dyDescent="0.25">
      <c r="C674" s="27"/>
      <c r="D674" s="27"/>
      <c r="E674" s="27"/>
    </row>
    <row r="675" spans="3:5" ht="15.75" customHeight="1" x14ac:dyDescent="0.25">
      <c r="C675" s="27"/>
      <c r="D675" s="27"/>
      <c r="E675" s="27"/>
    </row>
    <row r="676" spans="3:5" ht="15.75" customHeight="1" x14ac:dyDescent="0.25">
      <c r="C676" s="27"/>
      <c r="D676" s="27"/>
      <c r="E676" s="27"/>
    </row>
    <row r="677" spans="3:5" ht="15.75" customHeight="1" x14ac:dyDescent="0.25">
      <c r="C677" s="27"/>
      <c r="D677" s="27"/>
      <c r="E677" s="27"/>
    </row>
    <row r="678" spans="3:5" ht="15.75" customHeight="1" x14ac:dyDescent="0.25">
      <c r="C678" s="27"/>
      <c r="D678" s="27"/>
      <c r="E678" s="27"/>
    </row>
    <row r="679" spans="3:5" ht="15.75" customHeight="1" x14ac:dyDescent="0.25">
      <c r="C679" s="27"/>
      <c r="D679" s="27"/>
      <c r="E679" s="27"/>
    </row>
    <row r="680" spans="3:5" ht="15.75" customHeight="1" x14ac:dyDescent="0.25">
      <c r="C680" s="27"/>
      <c r="D680" s="27"/>
      <c r="E680" s="27"/>
    </row>
    <row r="681" spans="3:5" ht="15.75" customHeight="1" x14ac:dyDescent="0.25">
      <c r="C681" s="27"/>
      <c r="D681" s="27"/>
      <c r="E681" s="27"/>
    </row>
    <row r="682" spans="3:5" ht="15.75" customHeight="1" x14ac:dyDescent="0.25">
      <c r="C682" s="27"/>
      <c r="D682" s="27"/>
      <c r="E682" s="27"/>
    </row>
    <row r="683" spans="3:5" ht="15.75" customHeight="1" x14ac:dyDescent="0.25">
      <c r="C683" s="27"/>
      <c r="D683" s="27"/>
      <c r="E683" s="27"/>
    </row>
    <row r="684" spans="3:5" ht="15.75" customHeight="1" x14ac:dyDescent="0.25">
      <c r="C684" s="27"/>
      <c r="D684" s="27"/>
      <c r="E684" s="27"/>
    </row>
    <row r="685" spans="3:5" ht="15.75" customHeight="1" x14ac:dyDescent="0.25">
      <c r="C685" s="27"/>
      <c r="D685" s="27"/>
      <c r="E685" s="27"/>
    </row>
    <row r="686" spans="3:5" ht="15.75" customHeight="1" x14ac:dyDescent="0.25">
      <c r="C686" s="27"/>
      <c r="D686" s="27"/>
      <c r="E686" s="27"/>
    </row>
    <row r="687" spans="3:5" ht="15.75" customHeight="1" x14ac:dyDescent="0.25">
      <c r="C687" s="27"/>
      <c r="D687" s="27"/>
      <c r="E687" s="27"/>
    </row>
    <row r="688" spans="3:5" ht="15.75" customHeight="1" x14ac:dyDescent="0.25">
      <c r="C688" s="27"/>
      <c r="D688" s="27"/>
      <c r="E688" s="27"/>
    </row>
    <row r="689" spans="3:5" ht="15.75" customHeight="1" x14ac:dyDescent="0.25">
      <c r="C689" s="27"/>
      <c r="D689" s="27"/>
      <c r="E689" s="27"/>
    </row>
    <row r="690" spans="3:5" ht="15.75" customHeight="1" x14ac:dyDescent="0.25">
      <c r="C690" s="27"/>
      <c r="D690" s="27"/>
      <c r="E690" s="27"/>
    </row>
    <row r="691" spans="3:5" ht="15.75" customHeight="1" x14ac:dyDescent="0.25">
      <c r="C691" s="27"/>
      <c r="D691" s="27"/>
      <c r="E691" s="27"/>
    </row>
    <row r="692" spans="3:5" ht="15.75" customHeight="1" x14ac:dyDescent="0.25">
      <c r="C692" s="27"/>
      <c r="D692" s="27"/>
      <c r="E692" s="27"/>
    </row>
    <row r="693" spans="3:5" ht="15.75" customHeight="1" x14ac:dyDescent="0.25">
      <c r="C693" s="27"/>
      <c r="D693" s="27"/>
      <c r="E693" s="27"/>
    </row>
    <row r="694" spans="3:5" ht="15.75" customHeight="1" x14ac:dyDescent="0.25">
      <c r="C694" s="27"/>
      <c r="D694" s="27"/>
      <c r="E694" s="27"/>
    </row>
    <row r="695" spans="3:5" ht="15.75" customHeight="1" x14ac:dyDescent="0.25">
      <c r="C695" s="27"/>
      <c r="D695" s="27"/>
      <c r="E695" s="27"/>
    </row>
    <row r="696" spans="3:5" ht="15.75" customHeight="1" x14ac:dyDescent="0.25">
      <c r="C696" s="27"/>
      <c r="D696" s="27"/>
      <c r="E696" s="27"/>
    </row>
    <row r="697" spans="3:5" ht="15.75" customHeight="1" x14ac:dyDescent="0.25">
      <c r="C697" s="27"/>
      <c r="D697" s="27"/>
      <c r="E697" s="27"/>
    </row>
    <row r="698" spans="3:5" ht="15.75" customHeight="1" x14ac:dyDescent="0.25">
      <c r="C698" s="27"/>
      <c r="D698" s="27"/>
      <c r="E698" s="27"/>
    </row>
    <row r="699" spans="3:5" ht="15.75" customHeight="1" x14ac:dyDescent="0.25">
      <c r="C699" s="27"/>
      <c r="D699" s="27"/>
      <c r="E699" s="27"/>
    </row>
    <row r="700" spans="3:5" ht="15.75" customHeight="1" x14ac:dyDescent="0.25">
      <c r="C700" s="27"/>
      <c r="D700" s="27"/>
      <c r="E700" s="27"/>
    </row>
    <row r="701" spans="3:5" ht="15.75" customHeight="1" x14ac:dyDescent="0.25">
      <c r="C701" s="27"/>
      <c r="D701" s="27"/>
      <c r="E701" s="27"/>
    </row>
    <row r="702" spans="3:5" ht="15.75" customHeight="1" x14ac:dyDescent="0.25">
      <c r="C702" s="27"/>
      <c r="D702" s="27"/>
      <c r="E702" s="27"/>
    </row>
    <row r="703" spans="3:5" ht="15.75" customHeight="1" x14ac:dyDescent="0.25">
      <c r="C703" s="27"/>
      <c r="D703" s="27"/>
      <c r="E703" s="27"/>
    </row>
    <row r="704" spans="3:5" ht="15.75" customHeight="1" x14ac:dyDescent="0.25">
      <c r="C704" s="27"/>
      <c r="D704" s="27"/>
      <c r="E704" s="27"/>
    </row>
    <row r="705" spans="3:5" ht="15.75" customHeight="1" x14ac:dyDescent="0.25">
      <c r="C705" s="27"/>
      <c r="D705" s="27"/>
      <c r="E705" s="27"/>
    </row>
    <row r="706" spans="3:5" ht="15.75" customHeight="1" x14ac:dyDescent="0.25">
      <c r="C706" s="27"/>
      <c r="D706" s="27"/>
      <c r="E706" s="27"/>
    </row>
    <row r="707" spans="3:5" ht="15.75" customHeight="1" x14ac:dyDescent="0.25">
      <c r="C707" s="27"/>
      <c r="D707" s="27"/>
      <c r="E707" s="27"/>
    </row>
    <row r="708" spans="3:5" ht="15.75" customHeight="1" x14ac:dyDescent="0.25">
      <c r="C708" s="27"/>
      <c r="D708" s="27"/>
      <c r="E708" s="27"/>
    </row>
    <row r="709" spans="3:5" ht="15.75" customHeight="1" x14ac:dyDescent="0.25">
      <c r="C709" s="27"/>
      <c r="D709" s="27"/>
      <c r="E709" s="27"/>
    </row>
    <row r="710" spans="3:5" ht="15.75" customHeight="1" x14ac:dyDescent="0.25">
      <c r="C710" s="27"/>
      <c r="D710" s="27"/>
      <c r="E710" s="27"/>
    </row>
    <row r="711" spans="3:5" ht="15.75" customHeight="1" x14ac:dyDescent="0.25">
      <c r="C711" s="27"/>
      <c r="D711" s="27"/>
      <c r="E711" s="27"/>
    </row>
    <row r="712" spans="3:5" ht="15.75" customHeight="1" x14ac:dyDescent="0.25">
      <c r="C712" s="27"/>
      <c r="D712" s="27"/>
      <c r="E712" s="27"/>
    </row>
    <row r="713" spans="3:5" ht="15.75" customHeight="1" x14ac:dyDescent="0.25">
      <c r="C713" s="27"/>
      <c r="D713" s="27"/>
      <c r="E713" s="27"/>
    </row>
    <row r="714" spans="3:5" ht="15.75" customHeight="1" x14ac:dyDescent="0.25">
      <c r="C714" s="27"/>
      <c r="D714" s="27"/>
      <c r="E714" s="27"/>
    </row>
    <row r="715" spans="3:5" ht="15.75" customHeight="1" x14ac:dyDescent="0.25">
      <c r="C715" s="27"/>
      <c r="D715" s="27"/>
      <c r="E715" s="27"/>
    </row>
    <row r="716" spans="3:5" ht="15.75" customHeight="1" x14ac:dyDescent="0.25">
      <c r="C716" s="27"/>
      <c r="D716" s="27"/>
      <c r="E716" s="27"/>
    </row>
    <row r="717" spans="3:5" ht="15.75" customHeight="1" x14ac:dyDescent="0.25">
      <c r="C717" s="27"/>
      <c r="D717" s="27"/>
      <c r="E717" s="27"/>
    </row>
    <row r="718" spans="3:5" ht="15.75" customHeight="1" x14ac:dyDescent="0.25">
      <c r="C718" s="27"/>
      <c r="D718" s="27"/>
      <c r="E718" s="27"/>
    </row>
    <row r="719" spans="3:5" ht="15.75" customHeight="1" x14ac:dyDescent="0.25">
      <c r="C719" s="27"/>
      <c r="D719" s="27"/>
      <c r="E719" s="27"/>
    </row>
    <row r="720" spans="3:5" ht="15.75" customHeight="1" x14ac:dyDescent="0.25">
      <c r="C720" s="27"/>
      <c r="D720" s="27"/>
      <c r="E720" s="27"/>
    </row>
    <row r="721" spans="3:5" ht="15.75" customHeight="1" x14ac:dyDescent="0.25">
      <c r="C721" s="27"/>
      <c r="D721" s="27"/>
      <c r="E721" s="27"/>
    </row>
    <row r="722" spans="3:5" ht="15.75" customHeight="1" x14ac:dyDescent="0.25">
      <c r="C722" s="27"/>
      <c r="D722" s="27"/>
      <c r="E722" s="27"/>
    </row>
    <row r="723" spans="3:5" ht="15.75" customHeight="1" x14ac:dyDescent="0.25">
      <c r="C723" s="27"/>
      <c r="D723" s="27"/>
      <c r="E723" s="27"/>
    </row>
    <row r="724" spans="3:5" ht="15.75" customHeight="1" x14ac:dyDescent="0.25">
      <c r="C724" s="27"/>
      <c r="D724" s="27"/>
      <c r="E724" s="27"/>
    </row>
    <row r="725" spans="3:5" ht="15.75" customHeight="1" x14ac:dyDescent="0.25">
      <c r="C725" s="27"/>
      <c r="D725" s="27"/>
      <c r="E725" s="27"/>
    </row>
    <row r="726" spans="3:5" ht="15.75" customHeight="1" x14ac:dyDescent="0.25">
      <c r="C726" s="27"/>
      <c r="D726" s="27"/>
      <c r="E726" s="27"/>
    </row>
    <row r="727" spans="3:5" ht="15.75" customHeight="1" x14ac:dyDescent="0.25">
      <c r="C727" s="27"/>
      <c r="D727" s="27"/>
      <c r="E727" s="27"/>
    </row>
    <row r="728" spans="3:5" ht="15.75" customHeight="1" x14ac:dyDescent="0.25">
      <c r="C728" s="27"/>
      <c r="D728" s="27"/>
      <c r="E728" s="27"/>
    </row>
    <row r="729" spans="3:5" ht="15.75" customHeight="1" x14ac:dyDescent="0.25">
      <c r="C729" s="27"/>
      <c r="D729" s="27"/>
      <c r="E729" s="27"/>
    </row>
    <row r="730" spans="3:5" ht="15.75" customHeight="1" x14ac:dyDescent="0.25">
      <c r="C730" s="27"/>
      <c r="D730" s="27"/>
      <c r="E730" s="27"/>
    </row>
    <row r="731" spans="3:5" ht="15.75" customHeight="1" x14ac:dyDescent="0.25">
      <c r="C731" s="27"/>
      <c r="D731" s="27"/>
      <c r="E731" s="27"/>
    </row>
    <row r="732" spans="3:5" ht="15.75" customHeight="1" x14ac:dyDescent="0.25">
      <c r="C732" s="27"/>
      <c r="D732" s="27"/>
      <c r="E732" s="27"/>
    </row>
    <row r="733" spans="3:5" ht="15.75" customHeight="1" x14ac:dyDescent="0.25">
      <c r="C733" s="27"/>
      <c r="D733" s="27"/>
      <c r="E733" s="27"/>
    </row>
    <row r="734" spans="3:5" ht="15.75" customHeight="1" x14ac:dyDescent="0.25">
      <c r="C734" s="27"/>
      <c r="D734" s="27"/>
      <c r="E734" s="27"/>
    </row>
    <row r="735" spans="3:5" ht="15.75" customHeight="1" x14ac:dyDescent="0.25">
      <c r="C735" s="27"/>
      <c r="D735" s="27"/>
      <c r="E735" s="27"/>
    </row>
    <row r="736" spans="3:5" ht="15.75" customHeight="1" x14ac:dyDescent="0.25">
      <c r="C736" s="27"/>
      <c r="D736" s="27"/>
      <c r="E736" s="27"/>
    </row>
    <row r="737" spans="3:5" ht="15.75" customHeight="1" x14ac:dyDescent="0.25">
      <c r="C737" s="27"/>
      <c r="D737" s="27"/>
      <c r="E737" s="27"/>
    </row>
    <row r="738" spans="3:5" ht="15.75" customHeight="1" x14ac:dyDescent="0.25">
      <c r="C738" s="27"/>
      <c r="D738" s="27"/>
      <c r="E738" s="27"/>
    </row>
    <row r="739" spans="3:5" ht="15.75" customHeight="1" x14ac:dyDescent="0.25">
      <c r="C739" s="27"/>
      <c r="D739" s="27"/>
      <c r="E739" s="27"/>
    </row>
    <row r="740" spans="3:5" ht="15.75" customHeight="1" x14ac:dyDescent="0.25">
      <c r="C740" s="27"/>
      <c r="D740" s="27"/>
      <c r="E740" s="27"/>
    </row>
    <row r="741" spans="3:5" ht="15.75" customHeight="1" x14ac:dyDescent="0.25">
      <c r="C741" s="27"/>
      <c r="D741" s="27"/>
      <c r="E741" s="27"/>
    </row>
    <row r="742" spans="3:5" ht="15.75" customHeight="1" x14ac:dyDescent="0.25">
      <c r="C742" s="27"/>
      <c r="D742" s="27"/>
      <c r="E742" s="27"/>
    </row>
    <row r="743" spans="3:5" ht="15.75" customHeight="1" x14ac:dyDescent="0.25">
      <c r="C743" s="27"/>
      <c r="D743" s="27"/>
      <c r="E743" s="27"/>
    </row>
    <row r="744" spans="3:5" ht="15.75" customHeight="1" x14ac:dyDescent="0.25">
      <c r="C744" s="27"/>
      <c r="D744" s="27"/>
      <c r="E744" s="27"/>
    </row>
    <row r="745" spans="3:5" ht="15.75" customHeight="1" x14ac:dyDescent="0.25">
      <c r="C745" s="27"/>
      <c r="D745" s="27"/>
      <c r="E745" s="27"/>
    </row>
    <row r="746" spans="3:5" ht="15.75" customHeight="1" x14ac:dyDescent="0.25">
      <c r="C746" s="27"/>
      <c r="D746" s="27"/>
      <c r="E746" s="27"/>
    </row>
    <row r="747" spans="3:5" ht="15.75" customHeight="1" x14ac:dyDescent="0.25">
      <c r="C747" s="27"/>
      <c r="D747" s="27"/>
      <c r="E747" s="27"/>
    </row>
    <row r="748" spans="3:5" ht="15.75" customHeight="1" x14ac:dyDescent="0.25">
      <c r="C748" s="27"/>
      <c r="D748" s="27"/>
      <c r="E748" s="27"/>
    </row>
    <row r="749" spans="3:5" ht="15.75" customHeight="1" x14ac:dyDescent="0.25">
      <c r="C749" s="27"/>
      <c r="D749" s="27"/>
      <c r="E749" s="27"/>
    </row>
    <row r="750" spans="3:5" ht="15.75" customHeight="1" x14ac:dyDescent="0.25">
      <c r="C750" s="27"/>
      <c r="D750" s="27"/>
      <c r="E750" s="27"/>
    </row>
    <row r="751" spans="3:5" ht="15.75" customHeight="1" x14ac:dyDescent="0.25">
      <c r="C751" s="27"/>
      <c r="D751" s="27"/>
      <c r="E751" s="27"/>
    </row>
    <row r="752" spans="3:5" ht="15.75" customHeight="1" x14ac:dyDescent="0.25">
      <c r="C752" s="27"/>
      <c r="D752" s="27"/>
      <c r="E752" s="27"/>
    </row>
    <row r="753" spans="3:5" ht="15.75" customHeight="1" x14ac:dyDescent="0.25">
      <c r="C753" s="27"/>
      <c r="D753" s="27"/>
      <c r="E753" s="27"/>
    </row>
    <row r="754" spans="3:5" ht="15.75" customHeight="1" x14ac:dyDescent="0.25">
      <c r="C754" s="27"/>
      <c r="D754" s="27"/>
      <c r="E754" s="27"/>
    </row>
    <row r="755" spans="3:5" ht="15.75" customHeight="1" x14ac:dyDescent="0.25">
      <c r="C755" s="27"/>
      <c r="D755" s="27"/>
      <c r="E755" s="27"/>
    </row>
    <row r="756" spans="3:5" ht="15.75" customHeight="1" x14ac:dyDescent="0.25">
      <c r="C756" s="27"/>
      <c r="D756" s="27"/>
      <c r="E756" s="27"/>
    </row>
    <row r="757" spans="3:5" ht="15.75" customHeight="1" x14ac:dyDescent="0.25">
      <c r="C757" s="27"/>
      <c r="D757" s="27"/>
      <c r="E757" s="27"/>
    </row>
    <row r="758" spans="3:5" ht="15.75" customHeight="1" x14ac:dyDescent="0.25">
      <c r="C758" s="27"/>
      <c r="D758" s="27"/>
      <c r="E758" s="27"/>
    </row>
    <row r="759" spans="3:5" ht="15.75" customHeight="1" x14ac:dyDescent="0.25">
      <c r="C759" s="27"/>
      <c r="D759" s="27"/>
      <c r="E759" s="27"/>
    </row>
    <row r="760" spans="3:5" ht="15.75" customHeight="1" x14ac:dyDescent="0.25">
      <c r="C760" s="27"/>
      <c r="D760" s="27"/>
      <c r="E760" s="27"/>
    </row>
    <row r="761" spans="3:5" ht="15.75" customHeight="1" x14ac:dyDescent="0.25">
      <c r="C761" s="27"/>
      <c r="D761" s="27"/>
      <c r="E761" s="27"/>
    </row>
    <row r="762" spans="3:5" ht="15.75" customHeight="1" x14ac:dyDescent="0.25">
      <c r="C762" s="27"/>
      <c r="D762" s="27"/>
      <c r="E762" s="27"/>
    </row>
    <row r="763" spans="3:5" ht="15.75" customHeight="1" x14ac:dyDescent="0.25">
      <c r="C763" s="27"/>
      <c r="D763" s="27"/>
      <c r="E763" s="27"/>
    </row>
    <row r="764" spans="3:5" ht="15.75" customHeight="1" x14ac:dyDescent="0.25">
      <c r="C764" s="27"/>
      <c r="D764" s="27"/>
      <c r="E764" s="27"/>
    </row>
    <row r="765" spans="3:5" ht="15.75" customHeight="1" x14ac:dyDescent="0.25">
      <c r="C765" s="27"/>
      <c r="D765" s="27"/>
      <c r="E765" s="27"/>
    </row>
    <row r="766" spans="3:5" ht="15.75" customHeight="1" x14ac:dyDescent="0.25">
      <c r="C766" s="27"/>
      <c r="D766" s="27"/>
      <c r="E766" s="27"/>
    </row>
    <row r="767" spans="3:5" ht="15.75" customHeight="1" x14ac:dyDescent="0.25">
      <c r="C767" s="27"/>
      <c r="D767" s="27"/>
      <c r="E767" s="27"/>
    </row>
    <row r="768" spans="3:5" ht="15.75" customHeight="1" x14ac:dyDescent="0.25">
      <c r="C768" s="27"/>
      <c r="D768" s="27"/>
      <c r="E768" s="27"/>
    </row>
    <row r="769" spans="3:5" ht="15.75" customHeight="1" x14ac:dyDescent="0.25">
      <c r="C769" s="27"/>
      <c r="D769" s="27"/>
      <c r="E769" s="27"/>
    </row>
    <row r="770" spans="3:5" ht="15.75" customHeight="1" x14ac:dyDescent="0.25">
      <c r="C770" s="27"/>
      <c r="D770" s="27"/>
      <c r="E770" s="27"/>
    </row>
    <row r="771" spans="3:5" ht="15.75" customHeight="1" x14ac:dyDescent="0.25">
      <c r="C771" s="27"/>
      <c r="D771" s="27"/>
      <c r="E771" s="27"/>
    </row>
    <row r="772" spans="3:5" ht="15.75" customHeight="1" x14ac:dyDescent="0.25">
      <c r="C772" s="27"/>
      <c r="D772" s="27"/>
      <c r="E772" s="27"/>
    </row>
    <row r="773" spans="3:5" ht="15.75" customHeight="1" x14ac:dyDescent="0.25">
      <c r="C773" s="27"/>
      <c r="D773" s="27"/>
      <c r="E773" s="27"/>
    </row>
    <row r="774" spans="3:5" ht="15.75" customHeight="1" x14ac:dyDescent="0.25">
      <c r="C774" s="27"/>
      <c r="D774" s="27"/>
      <c r="E774" s="27"/>
    </row>
    <row r="775" spans="3:5" ht="15.75" customHeight="1" x14ac:dyDescent="0.25">
      <c r="C775" s="27"/>
      <c r="D775" s="27"/>
      <c r="E775" s="27"/>
    </row>
    <row r="776" spans="3:5" ht="15.75" customHeight="1" x14ac:dyDescent="0.25">
      <c r="C776" s="27"/>
      <c r="D776" s="27"/>
      <c r="E776" s="27"/>
    </row>
    <row r="777" spans="3:5" ht="15.75" customHeight="1" x14ac:dyDescent="0.25">
      <c r="C777" s="27"/>
      <c r="D777" s="27"/>
      <c r="E777" s="27"/>
    </row>
    <row r="778" spans="3:5" ht="15.75" customHeight="1" x14ac:dyDescent="0.25">
      <c r="C778" s="27"/>
      <c r="D778" s="27"/>
      <c r="E778" s="27"/>
    </row>
    <row r="779" spans="3:5" ht="15.75" customHeight="1" x14ac:dyDescent="0.25">
      <c r="C779" s="27"/>
      <c r="D779" s="27"/>
      <c r="E779" s="27"/>
    </row>
    <row r="780" spans="3:5" ht="15.75" customHeight="1" x14ac:dyDescent="0.25">
      <c r="C780" s="27"/>
      <c r="D780" s="27"/>
      <c r="E780" s="27"/>
    </row>
    <row r="781" spans="3:5" ht="15.75" customHeight="1" x14ac:dyDescent="0.25">
      <c r="C781" s="27"/>
      <c r="D781" s="27"/>
      <c r="E781" s="27"/>
    </row>
    <row r="782" spans="3:5" ht="15.75" customHeight="1" x14ac:dyDescent="0.25">
      <c r="C782" s="27"/>
      <c r="D782" s="27"/>
      <c r="E782" s="27"/>
    </row>
    <row r="783" spans="3:5" ht="15.75" customHeight="1" x14ac:dyDescent="0.25">
      <c r="C783" s="27"/>
      <c r="D783" s="27"/>
      <c r="E783" s="27"/>
    </row>
    <row r="784" spans="3:5" ht="15.75" customHeight="1" x14ac:dyDescent="0.25">
      <c r="C784" s="27"/>
      <c r="D784" s="27"/>
      <c r="E784" s="27"/>
    </row>
    <row r="785" spans="3:5" ht="15.75" customHeight="1" x14ac:dyDescent="0.25">
      <c r="C785" s="27"/>
      <c r="D785" s="27"/>
      <c r="E785" s="27"/>
    </row>
    <row r="786" spans="3:5" ht="15.75" customHeight="1" x14ac:dyDescent="0.25">
      <c r="C786" s="27"/>
      <c r="D786" s="27"/>
      <c r="E786" s="27"/>
    </row>
    <row r="787" spans="3:5" ht="15.75" customHeight="1" x14ac:dyDescent="0.25">
      <c r="C787" s="27"/>
      <c r="D787" s="27"/>
      <c r="E787" s="27"/>
    </row>
    <row r="788" spans="3:5" ht="15.75" customHeight="1" x14ac:dyDescent="0.25">
      <c r="C788" s="27"/>
      <c r="D788" s="27"/>
      <c r="E788" s="27"/>
    </row>
    <row r="789" spans="3:5" ht="15.75" customHeight="1" x14ac:dyDescent="0.25">
      <c r="C789" s="27"/>
      <c r="D789" s="27"/>
      <c r="E789" s="27"/>
    </row>
    <row r="790" spans="3:5" ht="15.75" customHeight="1" x14ac:dyDescent="0.25">
      <c r="C790" s="27"/>
      <c r="D790" s="27"/>
      <c r="E790" s="27"/>
    </row>
    <row r="791" spans="3:5" ht="15.75" customHeight="1" x14ac:dyDescent="0.25">
      <c r="C791" s="27"/>
      <c r="D791" s="27"/>
      <c r="E791" s="27"/>
    </row>
    <row r="792" spans="3:5" ht="15.75" customHeight="1" x14ac:dyDescent="0.25">
      <c r="C792" s="27"/>
      <c r="D792" s="27"/>
      <c r="E792" s="27"/>
    </row>
    <row r="793" spans="3:5" ht="15.75" customHeight="1" x14ac:dyDescent="0.25">
      <c r="C793" s="27"/>
      <c r="D793" s="27"/>
      <c r="E793" s="27"/>
    </row>
    <row r="794" spans="3:5" ht="15.75" customHeight="1" x14ac:dyDescent="0.25">
      <c r="C794" s="27"/>
      <c r="D794" s="27"/>
      <c r="E794" s="27"/>
    </row>
    <row r="795" spans="3:5" ht="15.75" customHeight="1" x14ac:dyDescent="0.25">
      <c r="C795" s="27"/>
      <c r="D795" s="27"/>
      <c r="E795" s="27"/>
    </row>
    <row r="796" spans="3:5" ht="15.75" customHeight="1" x14ac:dyDescent="0.25">
      <c r="C796" s="27"/>
      <c r="D796" s="27"/>
      <c r="E796" s="27"/>
    </row>
    <row r="797" spans="3:5" ht="15.75" customHeight="1" x14ac:dyDescent="0.25">
      <c r="C797" s="27"/>
      <c r="D797" s="27"/>
      <c r="E797" s="27"/>
    </row>
    <row r="798" spans="3:5" ht="15.75" customHeight="1" x14ac:dyDescent="0.25">
      <c r="C798" s="27"/>
      <c r="D798" s="27"/>
      <c r="E798" s="27"/>
    </row>
    <row r="799" spans="3:5" ht="15.75" customHeight="1" x14ac:dyDescent="0.25">
      <c r="C799" s="27"/>
      <c r="D799" s="27"/>
      <c r="E799" s="27"/>
    </row>
    <row r="800" spans="3:5" ht="15.75" customHeight="1" x14ac:dyDescent="0.25">
      <c r="C800" s="27"/>
      <c r="D800" s="27"/>
      <c r="E800" s="27"/>
    </row>
    <row r="801" spans="3:5" ht="15.75" customHeight="1" x14ac:dyDescent="0.25">
      <c r="C801" s="27"/>
      <c r="D801" s="27"/>
      <c r="E801" s="27"/>
    </row>
    <row r="802" spans="3:5" ht="15.75" customHeight="1" x14ac:dyDescent="0.25">
      <c r="C802" s="27"/>
      <c r="D802" s="27"/>
      <c r="E802" s="27"/>
    </row>
    <row r="803" spans="3:5" ht="15.75" customHeight="1" x14ac:dyDescent="0.25">
      <c r="C803" s="27"/>
      <c r="D803" s="27"/>
      <c r="E803" s="27"/>
    </row>
    <row r="804" spans="3:5" ht="15.75" customHeight="1" x14ac:dyDescent="0.25">
      <c r="C804" s="27"/>
      <c r="D804" s="27"/>
      <c r="E804" s="27"/>
    </row>
    <row r="805" spans="3:5" ht="15.75" customHeight="1" x14ac:dyDescent="0.25">
      <c r="C805" s="27"/>
      <c r="D805" s="27"/>
      <c r="E805" s="27"/>
    </row>
    <row r="806" spans="3:5" ht="15.75" customHeight="1" x14ac:dyDescent="0.25">
      <c r="C806" s="27"/>
      <c r="D806" s="27"/>
      <c r="E806" s="27"/>
    </row>
    <row r="807" spans="3:5" ht="15.75" customHeight="1" x14ac:dyDescent="0.25">
      <c r="C807" s="27"/>
      <c r="D807" s="27"/>
      <c r="E807" s="27"/>
    </row>
    <row r="808" spans="3:5" ht="15.75" customHeight="1" x14ac:dyDescent="0.25">
      <c r="C808" s="27"/>
      <c r="D808" s="27"/>
      <c r="E808" s="27"/>
    </row>
    <row r="809" spans="3:5" ht="15.75" customHeight="1" x14ac:dyDescent="0.25">
      <c r="C809" s="27"/>
      <c r="D809" s="27"/>
      <c r="E809" s="27"/>
    </row>
    <row r="810" spans="3:5" ht="15.75" customHeight="1" x14ac:dyDescent="0.25">
      <c r="C810" s="27"/>
      <c r="D810" s="27"/>
      <c r="E810" s="27"/>
    </row>
    <row r="811" spans="3:5" ht="15.75" customHeight="1" x14ac:dyDescent="0.25">
      <c r="C811" s="27"/>
      <c r="D811" s="27"/>
      <c r="E811" s="27"/>
    </row>
    <row r="812" spans="3:5" ht="15.75" customHeight="1" x14ac:dyDescent="0.25">
      <c r="C812" s="27"/>
      <c r="D812" s="27"/>
      <c r="E812" s="27"/>
    </row>
    <row r="813" spans="3:5" ht="15.75" customHeight="1" x14ac:dyDescent="0.25">
      <c r="C813" s="27"/>
      <c r="D813" s="27"/>
      <c r="E813" s="27"/>
    </row>
    <row r="814" spans="3:5" ht="15.75" customHeight="1" x14ac:dyDescent="0.25">
      <c r="C814" s="27"/>
      <c r="D814" s="27"/>
      <c r="E814" s="27"/>
    </row>
    <row r="815" spans="3:5" ht="15.75" customHeight="1" x14ac:dyDescent="0.25">
      <c r="C815" s="27"/>
      <c r="D815" s="27"/>
      <c r="E815" s="27"/>
    </row>
    <row r="816" spans="3:5" ht="15.75" customHeight="1" x14ac:dyDescent="0.25">
      <c r="C816" s="27"/>
      <c r="D816" s="27"/>
      <c r="E816" s="27"/>
    </row>
    <row r="817" spans="3:5" ht="15.75" customHeight="1" x14ac:dyDescent="0.25">
      <c r="C817" s="27"/>
      <c r="D817" s="27"/>
      <c r="E817" s="27"/>
    </row>
    <row r="818" spans="3:5" ht="15.75" customHeight="1" x14ac:dyDescent="0.25">
      <c r="C818" s="27"/>
      <c r="D818" s="27"/>
      <c r="E818" s="27"/>
    </row>
    <row r="819" spans="3:5" ht="15.75" customHeight="1" x14ac:dyDescent="0.25">
      <c r="C819" s="27"/>
      <c r="D819" s="27"/>
      <c r="E819" s="27"/>
    </row>
    <row r="820" spans="3:5" ht="15.75" customHeight="1" x14ac:dyDescent="0.25">
      <c r="C820" s="27"/>
      <c r="D820" s="27"/>
      <c r="E820" s="27"/>
    </row>
    <row r="821" spans="3:5" ht="15.75" customHeight="1" x14ac:dyDescent="0.25">
      <c r="C821" s="27"/>
      <c r="D821" s="27"/>
      <c r="E821" s="27"/>
    </row>
    <row r="822" spans="3:5" ht="15.75" customHeight="1" x14ac:dyDescent="0.25">
      <c r="C822" s="27"/>
      <c r="D822" s="27"/>
      <c r="E822" s="27"/>
    </row>
    <row r="823" spans="3:5" ht="15.75" customHeight="1" x14ac:dyDescent="0.25">
      <c r="C823" s="27"/>
      <c r="D823" s="27"/>
      <c r="E823" s="27"/>
    </row>
    <row r="824" spans="3:5" ht="15.75" customHeight="1" x14ac:dyDescent="0.25">
      <c r="C824" s="27"/>
      <c r="D824" s="27"/>
      <c r="E824" s="27"/>
    </row>
    <row r="825" spans="3:5" ht="15.75" customHeight="1" x14ac:dyDescent="0.25">
      <c r="C825" s="27"/>
      <c r="D825" s="27"/>
      <c r="E825" s="27"/>
    </row>
    <row r="826" spans="3:5" ht="15.75" customHeight="1" x14ac:dyDescent="0.25">
      <c r="C826" s="27"/>
      <c r="D826" s="27"/>
      <c r="E826" s="27"/>
    </row>
    <row r="827" spans="3:5" ht="15.75" customHeight="1" x14ac:dyDescent="0.25">
      <c r="C827" s="27"/>
      <c r="D827" s="27"/>
      <c r="E827" s="27"/>
    </row>
    <row r="828" spans="3:5" ht="15.75" customHeight="1" x14ac:dyDescent="0.25">
      <c r="C828" s="27"/>
      <c r="D828" s="27"/>
      <c r="E828" s="27"/>
    </row>
    <row r="829" spans="3:5" ht="15.75" customHeight="1" x14ac:dyDescent="0.25">
      <c r="C829" s="27"/>
      <c r="D829" s="27"/>
      <c r="E829" s="27"/>
    </row>
    <row r="830" spans="3:5" ht="15.75" customHeight="1" x14ac:dyDescent="0.25">
      <c r="C830" s="27"/>
      <c r="D830" s="27"/>
      <c r="E830" s="27"/>
    </row>
    <row r="831" spans="3:5" ht="15.75" customHeight="1" x14ac:dyDescent="0.25">
      <c r="C831" s="27"/>
      <c r="D831" s="27"/>
      <c r="E831" s="27"/>
    </row>
    <row r="832" spans="3:5" ht="15.75" customHeight="1" x14ac:dyDescent="0.25">
      <c r="C832" s="27"/>
      <c r="D832" s="27"/>
      <c r="E832" s="27"/>
    </row>
    <row r="833" spans="3:5" ht="15.75" customHeight="1" x14ac:dyDescent="0.25">
      <c r="C833" s="27"/>
      <c r="D833" s="27"/>
      <c r="E833" s="27"/>
    </row>
    <row r="834" spans="3:5" ht="15.75" customHeight="1" x14ac:dyDescent="0.25">
      <c r="C834" s="27"/>
      <c r="D834" s="27"/>
      <c r="E834" s="27"/>
    </row>
    <row r="835" spans="3:5" ht="15.75" customHeight="1" x14ac:dyDescent="0.25">
      <c r="C835" s="27"/>
      <c r="D835" s="27"/>
      <c r="E835" s="27"/>
    </row>
    <row r="836" spans="3:5" ht="15.75" customHeight="1" x14ac:dyDescent="0.25">
      <c r="C836" s="27"/>
      <c r="D836" s="27"/>
      <c r="E836" s="27"/>
    </row>
    <row r="837" spans="3:5" ht="15.75" customHeight="1" x14ac:dyDescent="0.25">
      <c r="C837" s="27"/>
      <c r="D837" s="27"/>
      <c r="E837" s="27"/>
    </row>
    <row r="838" spans="3:5" ht="15.75" customHeight="1" x14ac:dyDescent="0.25">
      <c r="C838" s="27"/>
      <c r="D838" s="27"/>
      <c r="E838" s="27"/>
    </row>
    <row r="839" spans="3:5" ht="15.75" customHeight="1" x14ac:dyDescent="0.25">
      <c r="C839" s="27"/>
      <c r="D839" s="27"/>
      <c r="E839" s="27"/>
    </row>
    <row r="840" spans="3:5" ht="15.75" customHeight="1" x14ac:dyDescent="0.25">
      <c r="C840" s="27"/>
      <c r="D840" s="27"/>
      <c r="E840" s="27"/>
    </row>
    <row r="841" spans="3:5" ht="15.75" customHeight="1" x14ac:dyDescent="0.25">
      <c r="C841" s="27"/>
      <c r="D841" s="27"/>
      <c r="E841" s="27"/>
    </row>
    <row r="842" spans="3:5" ht="15.75" customHeight="1" x14ac:dyDescent="0.25">
      <c r="C842" s="27"/>
      <c r="D842" s="27"/>
      <c r="E842" s="27"/>
    </row>
    <row r="843" spans="3:5" ht="15.75" customHeight="1" x14ac:dyDescent="0.25">
      <c r="C843" s="27"/>
      <c r="D843" s="27"/>
      <c r="E843" s="27"/>
    </row>
    <row r="844" spans="3:5" ht="15.75" customHeight="1" x14ac:dyDescent="0.25">
      <c r="C844" s="27"/>
      <c r="D844" s="27"/>
      <c r="E844" s="27"/>
    </row>
    <row r="845" spans="3:5" ht="15.75" customHeight="1" x14ac:dyDescent="0.25">
      <c r="C845" s="27"/>
      <c r="D845" s="27"/>
      <c r="E845" s="27"/>
    </row>
    <row r="846" spans="3:5" ht="15.75" customHeight="1" x14ac:dyDescent="0.25">
      <c r="C846" s="27"/>
      <c r="D846" s="27"/>
      <c r="E846" s="27"/>
    </row>
    <row r="847" spans="3:5" ht="15.75" customHeight="1" x14ac:dyDescent="0.25">
      <c r="C847" s="27"/>
      <c r="D847" s="27"/>
      <c r="E847" s="27"/>
    </row>
    <row r="848" spans="3:5" ht="15.75" customHeight="1" x14ac:dyDescent="0.25">
      <c r="C848" s="27"/>
      <c r="D848" s="27"/>
      <c r="E848" s="27"/>
    </row>
    <row r="849" spans="3:5" ht="15.75" customHeight="1" x14ac:dyDescent="0.25">
      <c r="C849" s="27"/>
      <c r="D849" s="27"/>
      <c r="E849" s="27"/>
    </row>
    <row r="850" spans="3:5" ht="15.75" customHeight="1" x14ac:dyDescent="0.25">
      <c r="C850" s="27"/>
      <c r="D850" s="27"/>
      <c r="E850" s="27"/>
    </row>
    <row r="851" spans="3:5" ht="15.75" customHeight="1" x14ac:dyDescent="0.25">
      <c r="C851" s="27"/>
      <c r="D851" s="27"/>
      <c r="E851" s="27"/>
    </row>
    <row r="852" spans="3:5" ht="15.75" customHeight="1" x14ac:dyDescent="0.25">
      <c r="C852" s="27"/>
      <c r="D852" s="27"/>
      <c r="E852" s="27"/>
    </row>
    <row r="853" spans="3:5" ht="15.75" customHeight="1" x14ac:dyDescent="0.25">
      <c r="C853" s="27"/>
      <c r="D853" s="27"/>
      <c r="E853" s="27"/>
    </row>
    <row r="854" spans="3:5" ht="15.75" customHeight="1" x14ac:dyDescent="0.25">
      <c r="C854" s="27"/>
      <c r="D854" s="27"/>
      <c r="E854" s="27"/>
    </row>
    <row r="855" spans="3:5" ht="15.75" customHeight="1" x14ac:dyDescent="0.25">
      <c r="C855" s="27"/>
      <c r="D855" s="27"/>
      <c r="E855" s="27"/>
    </row>
    <row r="856" spans="3:5" ht="15.75" customHeight="1" x14ac:dyDescent="0.25">
      <c r="C856" s="27"/>
      <c r="D856" s="27"/>
      <c r="E856" s="27"/>
    </row>
    <row r="857" spans="3:5" ht="15.75" customHeight="1" x14ac:dyDescent="0.25">
      <c r="C857" s="27"/>
      <c r="D857" s="27"/>
      <c r="E857" s="27"/>
    </row>
    <row r="858" spans="3:5" ht="15.75" customHeight="1" x14ac:dyDescent="0.25">
      <c r="C858" s="27"/>
      <c r="D858" s="27"/>
      <c r="E858" s="27"/>
    </row>
    <row r="859" spans="3:5" ht="15.75" customHeight="1" x14ac:dyDescent="0.25">
      <c r="C859" s="27"/>
      <c r="D859" s="27"/>
      <c r="E859" s="27"/>
    </row>
    <row r="860" spans="3:5" ht="15.75" customHeight="1" x14ac:dyDescent="0.25">
      <c r="C860" s="27"/>
      <c r="D860" s="27"/>
      <c r="E860" s="27"/>
    </row>
    <row r="861" spans="3:5" ht="15.75" customHeight="1" x14ac:dyDescent="0.25">
      <c r="C861" s="27"/>
      <c r="D861" s="27"/>
      <c r="E861" s="27"/>
    </row>
    <row r="862" spans="3:5" ht="15.75" customHeight="1" x14ac:dyDescent="0.25">
      <c r="C862" s="27"/>
      <c r="D862" s="27"/>
      <c r="E862" s="27"/>
    </row>
    <row r="863" spans="3:5" ht="15.75" customHeight="1" x14ac:dyDescent="0.25">
      <c r="C863" s="27"/>
      <c r="D863" s="27"/>
      <c r="E863" s="27"/>
    </row>
    <row r="864" spans="3:5" ht="15.75" customHeight="1" x14ac:dyDescent="0.25">
      <c r="C864" s="27"/>
      <c r="D864" s="27"/>
      <c r="E864" s="27"/>
    </row>
    <row r="865" spans="3:5" ht="15.75" customHeight="1" x14ac:dyDescent="0.25">
      <c r="C865" s="27"/>
      <c r="D865" s="27"/>
      <c r="E865" s="27"/>
    </row>
    <row r="866" spans="3:5" ht="15.75" customHeight="1" x14ac:dyDescent="0.25">
      <c r="C866" s="27"/>
      <c r="D866" s="27"/>
      <c r="E866" s="27"/>
    </row>
    <row r="867" spans="3:5" ht="15.75" customHeight="1" x14ac:dyDescent="0.25">
      <c r="C867" s="27"/>
      <c r="D867" s="27"/>
      <c r="E867" s="27"/>
    </row>
    <row r="868" spans="3:5" ht="15.75" customHeight="1" x14ac:dyDescent="0.25">
      <c r="C868" s="27"/>
      <c r="D868" s="27"/>
      <c r="E868" s="27"/>
    </row>
    <row r="869" spans="3:5" ht="15.75" customHeight="1" x14ac:dyDescent="0.25">
      <c r="C869" s="27"/>
      <c r="D869" s="27"/>
      <c r="E869" s="27"/>
    </row>
    <row r="870" spans="3:5" ht="15.75" customHeight="1" x14ac:dyDescent="0.25">
      <c r="C870" s="27"/>
      <c r="D870" s="27"/>
      <c r="E870" s="27"/>
    </row>
    <row r="871" spans="3:5" ht="15.75" customHeight="1" x14ac:dyDescent="0.25">
      <c r="C871" s="27"/>
      <c r="D871" s="27"/>
      <c r="E871" s="27"/>
    </row>
    <row r="872" spans="3:5" ht="15.75" customHeight="1" x14ac:dyDescent="0.25">
      <c r="C872" s="27"/>
      <c r="D872" s="27"/>
      <c r="E872" s="27"/>
    </row>
    <row r="873" spans="3:5" ht="15.75" customHeight="1" x14ac:dyDescent="0.25">
      <c r="C873" s="27"/>
      <c r="D873" s="27"/>
      <c r="E873" s="27"/>
    </row>
    <row r="874" spans="3:5" ht="15.75" customHeight="1" x14ac:dyDescent="0.25">
      <c r="C874" s="27"/>
      <c r="D874" s="27"/>
      <c r="E874" s="27"/>
    </row>
    <row r="875" spans="3:5" ht="15.75" customHeight="1" x14ac:dyDescent="0.25">
      <c r="C875" s="27"/>
      <c r="D875" s="27"/>
      <c r="E875" s="27"/>
    </row>
    <row r="876" spans="3:5" ht="15.75" customHeight="1" x14ac:dyDescent="0.25">
      <c r="C876" s="27"/>
      <c r="D876" s="27"/>
      <c r="E876" s="27"/>
    </row>
    <row r="877" spans="3:5" ht="15.75" customHeight="1" x14ac:dyDescent="0.25">
      <c r="C877" s="27"/>
      <c r="D877" s="27"/>
      <c r="E877" s="27"/>
    </row>
    <row r="878" spans="3:5" ht="15.75" customHeight="1" x14ac:dyDescent="0.25">
      <c r="C878" s="27"/>
      <c r="D878" s="27"/>
      <c r="E878" s="27"/>
    </row>
    <row r="879" spans="3:5" ht="15.75" customHeight="1" x14ac:dyDescent="0.25">
      <c r="C879" s="27"/>
      <c r="D879" s="27"/>
      <c r="E879" s="27"/>
    </row>
    <row r="880" spans="3:5" ht="15.75" customHeight="1" x14ac:dyDescent="0.25">
      <c r="C880" s="27"/>
      <c r="D880" s="27"/>
      <c r="E880" s="27"/>
    </row>
    <row r="881" spans="3:5" ht="15.75" customHeight="1" x14ac:dyDescent="0.25">
      <c r="C881" s="27"/>
      <c r="D881" s="27"/>
      <c r="E881" s="27"/>
    </row>
    <row r="882" spans="3:5" ht="15.75" customHeight="1" x14ac:dyDescent="0.25">
      <c r="C882" s="27"/>
      <c r="D882" s="27"/>
      <c r="E882" s="27"/>
    </row>
    <row r="883" spans="3:5" ht="15.75" customHeight="1" x14ac:dyDescent="0.25">
      <c r="C883" s="27"/>
      <c r="D883" s="27"/>
      <c r="E883" s="27"/>
    </row>
    <row r="884" spans="3:5" ht="15.75" customHeight="1" x14ac:dyDescent="0.25">
      <c r="C884" s="27"/>
      <c r="D884" s="27"/>
      <c r="E884" s="27"/>
    </row>
    <row r="885" spans="3:5" ht="15.75" customHeight="1" x14ac:dyDescent="0.25">
      <c r="C885" s="27"/>
      <c r="D885" s="27"/>
      <c r="E885" s="27"/>
    </row>
    <row r="886" spans="3:5" ht="15.75" customHeight="1" x14ac:dyDescent="0.25">
      <c r="C886" s="27"/>
      <c r="D886" s="27"/>
      <c r="E886" s="27"/>
    </row>
    <row r="887" spans="3:5" ht="15.75" customHeight="1" x14ac:dyDescent="0.25">
      <c r="C887" s="27"/>
      <c r="D887" s="27"/>
      <c r="E887" s="27"/>
    </row>
    <row r="888" spans="3:5" ht="15.75" customHeight="1" x14ac:dyDescent="0.25">
      <c r="C888" s="27"/>
      <c r="D888" s="27"/>
      <c r="E888" s="27"/>
    </row>
    <row r="889" spans="3:5" ht="15.75" customHeight="1" x14ac:dyDescent="0.25">
      <c r="C889" s="27"/>
      <c r="D889" s="27"/>
      <c r="E889" s="27"/>
    </row>
    <row r="890" spans="3:5" ht="15.75" customHeight="1" x14ac:dyDescent="0.25">
      <c r="C890" s="27"/>
      <c r="D890" s="27"/>
      <c r="E890" s="27"/>
    </row>
    <row r="891" spans="3:5" ht="15.75" customHeight="1" x14ac:dyDescent="0.25">
      <c r="C891" s="27"/>
      <c r="D891" s="27"/>
      <c r="E891" s="27"/>
    </row>
    <row r="892" spans="3:5" ht="15.75" customHeight="1" x14ac:dyDescent="0.25">
      <c r="C892" s="27"/>
      <c r="D892" s="27"/>
      <c r="E892" s="27"/>
    </row>
    <row r="893" spans="3:5" ht="15.75" customHeight="1" x14ac:dyDescent="0.25">
      <c r="C893" s="27"/>
      <c r="D893" s="27"/>
      <c r="E893" s="27"/>
    </row>
    <row r="894" spans="3:5" ht="15.75" customHeight="1" x14ac:dyDescent="0.25">
      <c r="C894" s="27"/>
      <c r="D894" s="27"/>
      <c r="E894" s="27"/>
    </row>
    <row r="895" spans="3:5" ht="15.75" customHeight="1" x14ac:dyDescent="0.25">
      <c r="C895" s="27"/>
      <c r="D895" s="27"/>
      <c r="E895" s="27"/>
    </row>
    <row r="896" spans="3:5" ht="15.75" customHeight="1" x14ac:dyDescent="0.25">
      <c r="C896" s="27"/>
      <c r="D896" s="27"/>
      <c r="E896" s="27"/>
    </row>
    <row r="897" spans="3:5" ht="15.75" customHeight="1" x14ac:dyDescent="0.25">
      <c r="C897" s="27"/>
      <c r="D897" s="27"/>
      <c r="E897" s="27"/>
    </row>
    <row r="898" spans="3:5" ht="15.75" customHeight="1" x14ac:dyDescent="0.25">
      <c r="C898" s="27"/>
      <c r="D898" s="27"/>
      <c r="E898" s="27"/>
    </row>
    <row r="899" spans="3:5" ht="15.75" customHeight="1" x14ac:dyDescent="0.25">
      <c r="C899" s="27"/>
      <c r="D899" s="27"/>
      <c r="E899" s="27"/>
    </row>
    <row r="900" spans="3:5" ht="15.75" customHeight="1" x14ac:dyDescent="0.25">
      <c r="C900" s="27"/>
      <c r="D900" s="27"/>
      <c r="E900" s="27"/>
    </row>
    <row r="901" spans="3:5" ht="15.75" customHeight="1" x14ac:dyDescent="0.25">
      <c r="C901" s="27"/>
      <c r="D901" s="27"/>
      <c r="E901" s="27"/>
    </row>
    <row r="902" spans="3:5" ht="15.75" customHeight="1" x14ac:dyDescent="0.25">
      <c r="C902" s="27"/>
      <c r="D902" s="27"/>
      <c r="E902" s="27"/>
    </row>
    <row r="903" spans="3:5" ht="15.75" customHeight="1" x14ac:dyDescent="0.25">
      <c r="C903" s="27"/>
      <c r="D903" s="27"/>
      <c r="E903" s="27"/>
    </row>
    <row r="904" spans="3:5" ht="15.75" customHeight="1" x14ac:dyDescent="0.25">
      <c r="C904" s="27"/>
      <c r="D904" s="27"/>
      <c r="E904" s="27"/>
    </row>
    <row r="905" spans="3:5" ht="15.75" customHeight="1" x14ac:dyDescent="0.25">
      <c r="C905" s="27"/>
      <c r="D905" s="27"/>
      <c r="E905" s="27"/>
    </row>
    <row r="906" spans="3:5" ht="15.75" customHeight="1" x14ac:dyDescent="0.25">
      <c r="C906" s="27"/>
      <c r="D906" s="27"/>
      <c r="E906" s="27"/>
    </row>
    <row r="907" spans="3:5" ht="15.75" customHeight="1" x14ac:dyDescent="0.25">
      <c r="C907" s="27"/>
      <c r="D907" s="27"/>
      <c r="E907" s="27"/>
    </row>
    <row r="908" spans="3:5" ht="15.75" customHeight="1" x14ac:dyDescent="0.25">
      <c r="C908" s="27"/>
      <c r="D908" s="27"/>
      <c r="E908" s="27"/>
    </row>
    <row r="909" spans="3:5" ht="15.75" customHeight="1" x14ac:dyDescent="0.25">
      <c r="C909" s="27"/>
      <c r="D909" s="27"/>
      <c r="E909" s="27"/>
    </row>
    <row r="910" spans="3:5" ht="15.75" customHeight="1" x14ac:dyDescent="0.25">
      <c r="C910" s="27"/>
      <c r="D910" s="27"/>
      <c r="E910" s="27"/>
    </row>
    <row r="911" spans="3:5" ht="15.75" customHeight="1" x14ac:dyDescent="0.25">
      <c r="C911" s="27"/>
      <c r="D911" s="27"/>
      <c r="E911" s="27"/>
    </row>
    <row r="912" spans="3:5" ht="15.75" customHeight="1" x14ac:dyDescent="0.25">
      <c r="C912" s="27"/>
      <c r="D912" s="27"/>
      <c r="E912" s="27"/>
    </row>
    <row r="913" spans="3:5" ht="15.75" customHeight="1" x14ac:dyDescent="0.25">
      <c r="C913" s="27"/>
      <c r="D913" s="27"/>
      <c r="E913" s="27"/>
    </row>
    <row r="914" spans="3:5" ht="15.75" customHeight="1" x14ac:dyDescent="0.25">
      <c r="C914" s="27"/>
      <c r="D914" s="27"/>
      <c r="E914" s="27"/>
    </row>
    <row r="915" spans="3:5" ht="15.75" customHeight="1" x14ac:dyDescent="0.25">
      <c r="C915" s="27"/>
      <c r="D915" s="27"/>
      <c r="E915" s="27"/>
    </row>
    <row r="916" spans="3:5" ht="15.75" customHeight="1" x14ac:dyDescent="0.25">
      <c r="C916" s="27"/>
      <c r="D916" s="27"/>
      <c r="E916" s="27"/>
    </row>
    <row r="917" spans="3:5" ht="15.75" customHeight="1" x14ac:dyDescent="0.25">
      <c r="C917" s="27"/>
      <c r="D917" s="27"/>
      <c r="E917" s="27"/>
    </row>
    <row r="918" spans="3:5" ht="15.75" customHeight="1" x14ac:dyDescent="0.25">
      <c r="C918" s="27"/>
      <c r="D918" s="27"/>
      <c r="E918" s="27"/>
    </row>
    <row r="919" spans="3:5" ht="15.75" customHeight="1" x14ac:dyDescent="0.25">
      <c r="C919" s="27"/>
      <c r="D919" s="27"/>
      <c r="E919" s="27"/>
    </row>
    <row r="920" spans="3:5" ht="15.75" customHeight="1" x14ac:dyDescent="0.25">
      <c r="C920" s="27"/>
      <c r="D920" s="27"/>
      <c r="E920" s="27"/>
    </row>
    <row r="921" spans="3:5" ht="15.75" customHeight="1" x14ac:dyDescent="0.25">
      <c r="C921" s="27"/>
      <c r="D921" s="27"/>
      <c r="E921" s="27"/>
    </row>
    <row r="922" spans="3:5" ht="15.75" customHeight="1" x14ac:dyDescent="0.25">
      <c r="C922" s="27"/>
      <c r="D922" s="27"/>
      <c r="E922" s="27"/>
    </row>
    <row r="923" spans="3:5" ht="15.75" customHeight="1" x14ac:dyDescent="0.25">
      <c r="C923" s="27"/>
      <c r="D923" s="27"/>
      <c r="E923" s="27"/>
    </row>
    <row r="924" spans="3:5" ht="15.75" customHeight="1" x14ac:dyDescent="0.25">
      <c r="C924" s="27"/>
      <c r="D924" s="27"/>
      <c r="E924" s="27"/>
    </row>
    <row r="925" spans="3:5" ht="15.75" customHeight="1" x14ac:dyDescent="0.25">
      <c r="C925" s="27"/>
      <c r="D925" s="27"/>
      <c r="E925" s="27"/>
    </row>
    <row r="926" spans="3:5" ht="15.75" customHeight="1" x14ac:dyDescent="0.25">
      <c r="C926" s="27"/>
      <c r="D926" s="27"/>
      <c r="E926" s="27"/>
    </row>
    <row r="927" spans="3:5" ht="15.75" customHeight="1" x14ac:dyDescent="0.25">
      <c r="C927" s="27"/>
      <c r="D927" s="27"/>
      <c r="E927" s="27"/>
    </row>
    <row r="928" spans="3:5" ht="15.75" customHeight="1" x14ac:dyDescent="0.25">
      <c r="C928" s="27"/>
      <c r="D928" s="27"/>
      <c r="E928" s="27"/>
    </row>
    <row r="929" spans="3:5" ht="15.75" customHeight="1" x14ac:dyDescent="0.25">
      <c r="C929" s="27"/>
      <c r="D929" s="27"/>
      <c r="E929" s="27"/>
    </row>
    <row r="930" spans="3:5" ht="15.75" customHeight="1" x14ac:dyDescent="0.25">
      <c r="C930" s="27"/>
      <c r="D930" s="27"/>
      <c r="E930" s="27"/>
    </row>
    <row r="931" spans="3:5" ht="15.75" customHeight="1" x14ac:dyDescent="0.25">
      <c r="C931" s="27"/>
      <c r="D931" s="27"/>
      <c r="E931" s="27"/>
    </row>
    <row r="932" spans="3:5" ht="15.75" customHeight="1" x14ac:dyDescent="0.25">
      <c r="C932" s="27"/>
      <c r="D932" s="27"/>
      <c r="E932" s="27"/>
    </row>
    <row r="933" spans="3:5" ht="15.75" customHeight="1" x14ac:dyDescent="0.25">
      <c r="C933" s="27"/>
      <c r="D933" s="27"/>
      <c r="E933" s="27"/>
    </row>
    <row r="934" spans="3:5" ht="15.75" customHeight="1" x14ac:dyDescent="0.25">
      <c r="C934" s="27"/>
      <c r="D934" s="27"/>
      <c r="E934" s="27"/>
    </row>
    <row r="935" spans="3:5" ht="15.75" customHeight="1" x14ac:dyDescent="0.25">
      <c r="C935" s="27"/>
      <c r="D935" s="27"/>
      <c r="E935" s="27"/>
    </row>
    <row r="936" spans="3:5" ht="15.75" customHeight="1" x14ac:dyDescent="0.25">
      <c r="C936" s="27"/>
      <c r="D936" s="27"/>
      <c r="E936" s="27"/>
    </row>
    <row r="937" spans="3:5" ht="15.75" customHeight="1" x14ac:dyDescent="0.25">
      <c r="C937" s="27"/>
      <c r="D937" s="27"/>
      <c r="E937" s="27"/>
    </row>
    <row r="938" spans="3:5" ht="15.75" customHeight="1" x14ac:dyDescent="0.25">
      <c r="C938" s="27"/>
      <c r="D938" s="27"/>
      <c r="E938" s="27"/>
    </row>
    <row r="939" spans="3:5" ht="15.75" customHeight="1" x14ac:dyDescent="0.25">
      <c r="C939" s="27"/>
      <c r="D939" s="27"/>
      <c r="E939" s="27"/>
    </row>
    <row r="940" spans="3:5" ht="15.75" customHeight="1" x14ac:dyDescent="0.25">
      <c r="C940" s="27"/>
      <c r="D940" s="27"/>
      <c r="E940" s="27"/>
    </row>
    <row r="941" spans="3:5" ht="15.75" customHeight="1" x14ac:dyDescent="0.25">
      <c r="C941" s="27"/>
      <c r="D941" s="27"/>
      <c r="E941" s="27"/>
    </row>
    <row r="942" spans="3:5" ht="15.75" customHeight="1" x14ac:dyDescent="0.25">
      <c r="C942" s="27"/>
      <c r="D942" s="27"/>
      <c r="E942" s="27"/>
    </row>
    <row r="943" spans="3:5" ht="15.75" customHeight="1" x14ac:dyDescent="0.25">
      <c r="C943" s="27"/>
      <c r="D943" s="27"/>
      <c r="E943" s="27"/>
    </row>
    <row r="944" spans="3:5" ht="15.75" customHeight="1" x14ac:dyDescent="0.25">
      <c r="C944" s="27"/>
      <c r="D944" s="27"/>
      <c r="E944" s="27"/>
    </row>
    <row r="945" spans="3:5" ht="15.75" customHeight="1" x14ac:dyDescent="0.25">
      <c r="C945" s="27"/>
      <c r="D945" s="27"/>
      <c r="E945" s="27"/>
    </row>
    <row r="946" spans="3:5" ht="15.75" customHeight="1" x14ac:dyDescent="0.25">
      <c r="C946" s="27"/>
      <c r="D946" s="27"/>
      <c r="E946" s="27"/>
    </row>
    <row r="947" spans="3:5" ht="15.75" customHeight="1" x14ac:dyDescent="0.25">
      <c r="C947" s="27"/>
      <c r="D947" s="27"/>
      <c r="E947" s="27"/>
    </row>
    <row r="948" spans="3:5" ht="15.75" customHeight="1" x14ac:dyDescent="0.25">
      <c r="C948" s="27"/>
      <c r="D948" s="27"/>
      <c r="E948" s="27"/>
    </row>
    <row r="949" spans="3:5" ht="15.75" customHeight="1" x14ac:dyDescent="0.25">
      <c r="C949" s="27"/>
      <c r="D949" s="27"/>
      <c r="E949" s="27"/>
    </row>
    <row r="950" spans="3:5" ht="15.75" customHeight="1" x14ac:dyDescent="0.25">
      <c r="C950" s="27"/>
      <c r="D950" s="27"/>
      <c r="E950" s="27"/>
    </row>
    <row r="951" spans="3:5" ht="15.75" customHeight="1" x14ac:dyDescent="0.25">
      <c r="C951" s="27"/>
      <c r="D951" s="27"/>
      <c r="E951" s="27"/>
    </row>
    <row r="952" spans="3:5" ht="15.75" customHeight="1" x14ac:dyDescent="0.25">
      <c r="C952" s="27"/>
      <c r="D952" s="27"/>
      <c r="E952" s="27"/>
    </row>
    <row r="953" spans="3:5" ht="15.75" customHeight="1" x14ac:dyDescent="0.25">
      <c r="C953" s="27"/>
      <c r="D953" s="27"/>
      <c r="E953" s="27"/>
    </row>
    <row r="954" spans="3:5" ht="15.75" customHeight="1" x14ac:dyDescent="0.25">
      <c r="C954" s="27"/>
      <c r="D954" s="27"/>
      <c r="E954" s="27"/>
    </row>
    <row r="955" spans="3:5" ht="15.75" customHeight="1" x14ac:dyDescent="0.25">
      <c r="C955" s="27"/>
      <c r="D955" s="27"/>
      <c r="E955" s="27"/>
    </row>
    <row r="956" spans="3:5" ht="15.75" customHeight="1" x14ac:dyDescent="0.25">
      <c r="C956" s="27"/>
      <c r="D956" s="27"/>
      <c r="E956" s="27"/>
    </row>
    <row r="957" spans="3:5" ht="15.75" customHeight="1" x14ac:dyDescent="0.25">
      <c r="C957" s="27"/>
      <c r="D957" s="27"/>
      <c r="E957" s="27"/>
    </row>
    <row r="958" spans="3:5" ht="15.75" customHeight="1" x14ac:dyDescent="0.25">
      <c r="C958" s="27"/>
      <c r="D958" s="27"/>
      <c r="E958" s="27"/>
    </row>
    <row r="959" spans="3:5" ht="15.75" customHeight="1" x14ac:dyDescent="0.25">
      <c r="C959" s="27"/>
      <c r="D959" s="27"/>
      <c r="E959" s="27"/>
    </row>
    <row r="960" spans="3:5" ht="15.75" customHeight="1" x14ac:dyDescent="0.25">
      <c r="C960" s="27"/>
      <c r="D960" s="27"/>
      <c r="E960" s="27"/>
    </row>
    <row r="961" spans="3:5" ht="15.75" customHeight="1" x14ac:dyDescent="0.25">
      <c r="C961" s="27"/>
      <c r="D961" s="27"/>
      <c r="E961" s="27"/>
    </row>
    <row r="962" spans="3:5" ht="15.75" customHeight="1" x14ac:dyDescent="0.25">
      <c r="C962" s="27"/>
      <c r="D962" s="27"/>
      <c r="E962" s="27"/>
    </row>
    <row r="963" spans="3:5" ht="15.75" customHeight="1" x14ac:dyDescent="0.25">
      <c r="C963" s="27"/>
      <c r="D963" s="27"/>
      <c r="E963" s="27"/>
    </row>
    <row r="964" spans="3:5" ht="15.75" customHeight="1" x14ac:dyDescent="0.25">
      <c r="C964" s="27"/>
      <c r="D964" s="27"/>
      <c r="E964" s="27"/>
    </row>
    <row r="965" spans="3:5" ht="15.75" customHeight="1" x14ac:dyDescent="0.25">
      <c r="C965" s="27"/>
      <c r="D965" s="27"/>
      <c r="E965" s="27"/>
    </row>
    <row r="966" spans="3:5" ht="15.75" customHeight="1" x14ac:dyDescent="0.25">
      <c r="C966" s="27"/>
      <c r="D966" s="27"/>
      <c r="E966" s="27"/>
    </row>
    <row r="967" spans="3:5" ht="15.75" customHeight="1" x14ac:dyDescent="0.25">
      <c r="C967" s="27"/>
      <c r="D967" s="27"/>
      <c r="E967" s="27"/>
    </row>
    <row r="968" spans="3:5" ht="15.75" customHeight="1" x14ac:dyDescent="0.25">
      <c r="C968" s="27"/>
      <c r="D968" s="27"/>
      <c r="E968" s="27"/>
    </row>
    <row r="969" spans="3:5" ht="15.75" customHeight="1" x14ac:dyDescent="0.25">
      <c r="C969" s="27"/>
      <c r="D969" s="27"/>
      <c r="E969" s="27"/>
    </row>
    <row r="970" spans="3:5" ht="15.75" customHeight="1" x14ac:dyDescent="0.25">
      <c r="C970" s="27"/>
      <c r="D970" s="27"/>
      <c r="E970" s="27"/>
    </row>
    <row r="971" spans="3:5" ht="15.75" customHeight="1" x14ac:dyDescent="0.25">
      <c r="C971" s="27"/>
      <c r="D971" s="27"/>
      <c r="E971" s="27"/>
    </row>
    <row r="972" spans="3:5" ht="15.75" customHeight="1" x14ac:dyDescent="0.25">
      <c r="C972" s="27"/>
      <c r="D972" s="27"/>
      <c r="E972" s="27"/>
    </row>
    <row r="973" spans="3:5" ht="15.75" customHeight="1" x14ac:dyDescent="0.25">
      <c r="C973" s="27"/>
      <c r="D973" s="27"/>
      <c r="E973" s="27"/>
    </row>
    <row r="974" spans="3:5" ht="15.75" customHeight="1" x14ac:dyDescent="0.25">
      <c r="C974" s="27"/>
      <c r="D974" s="27"/>
      <c r="E974" s="27"/>
    </row>
    <row r="975" spans="3:5" ht="15.75" customHeight="1" x14ac:dyDescent="0.25">
      <c r="C975" s="27"/>
      <c r="D975" s="27"/>
      <c r="E975" s="27"/>
    </row>
    <row r="976" spans="3:5" ht="15.75" customHeight="1" x14ac:dyDescent="0.25">
      <c r="C976" s="27"/>
      <c r="D976" s="27"/>
      <c r="E976" s="27"/>
    </row>
    <row r="977" spans="3:5" ht="15.75" customHeight="1" x14ac:dyDescent="0.25">
      <c r="C977" s="27"/>
      <c r="D977" s="27"/>
      <c r="E977" s="27"/>
    </row>
    <row r="978" spans="3:5" ht="15.75" customHeight="1" x14ac:dyDescent="0.25">
      <c r="C978" s="27"/>
      <c r="D978" s="27"/>
      <c r="E978" s="27"/>
    </row>
    <row r="979" spans="3:5" ht="15.75" customHeight="1" x14ac:dyDescent="0.25">
      <c r="C979" s="27"/>
      <c r="D979" s="27"/>
      <c r="E979" s="27"/>
    </row>
    <row r="980" spans="3:5" ht="15.75" customHeight="1" x14ac:dyDescent="0.25">
      <c r="C980" s="27"/>
      <c r="D980" s="27"/>
      <c r="E980" s="27"/>
    </row>
    <row r="981" spans="3:5" ht="15.75" customHeight="1" x14ac:dyDescent="0.25">
      <c r="C981" s="27"/>
      <c r="D981" s="27"/>
      <c r="E981" s="27"/>
    </row>
    <row r="982" spans="3:5" ht="15.75" customHeight="1" x14ac:dyDescent="0.25">
      <c r="C982" s="27"/>
      <c r="D982" s="27"/>
      <c r="E982" s="27"/>
    </row>
    <row r="983" spans="3:5" ht="15.75" customHeight="1" x14ac:dyDescent="0.25">
      <c r="C983" s="27"/>
      <c r="D983" s="27"/>
      <c r="E983" s="27"/>
    </row>
    <row r="984" spans="3:5" ht="15.75" customHeight="1" x14ac:dyDescent="0.25">
      <c r="C984" s="27"/>
      <c r="D984" s="27"/>
      <c r="E984" s="27"/>
    </row>
    <row r="985" spans="3:5" ht="15.75" customHeight="1" x14ac:dyDescent="0.25">
      <c r="C985" s="27"/>
      <c r="D985" s="27"/>
      <c r="E985" s="27"/>
    </row>
    <row r="986" spans="3:5" ht="15.75" customHeight="1" x14ac:dyDescent="0.25">
      <c r="C986" s="27"/>
      <c r="D986" s="27"/>
      <c r="E986" s="27"/>
    </row>
    <row r="987" spans="3:5" ht="15.75" customHeight="1" x14ac:dyDescent="0.25">
      <c r="C987" s="27"/>
      <c r="D987" s="27"/>
      <c r="E987" s="27"/>
    </row>
  </sheetData>
  <sheetProtection selectLockedCells="1"/>
  <conditionalFormatting sqref="A2:A34 A41 A43:A1048576">
    <cfRule type="cellIs" dxfId="239" priority="16" operator="equal">
      <formula>0</formula>
    </cfRule>
    <cfRule type="cellIs" dxfId="238" priority="17" operator="equal">
      <formula>1</formula>
    </cfRule>
    <cfRule type="cellIs" dxfId="237" priority="18" operator="equal">
      <formula>2</formula>
    </cfRule>
    <cfRule type="cellIs" dxfId="236" priority="19" operator="equal">
      <formula>3</formula>
    </cfRule>
    <cfRule type="cellIs" dxfId="235" priority="20" operator="equal">
      <formula>4</formula>
    </cfRule>
  </conditionalFormatting>
  <conditionalFormatting sqref="F1:W1 F3:W4 F6:W12 F14:W19 F21:W28 F30:W1048576">
    <cfRule type="cellIs" dxfId="234" priority="11" operator="equal">
      <formula>0</formula>
    </cfRule>
    <cfRule type="cellIs" dxfId="233" priority="12" operator="equal">
      <formula>1</formula>
    </cfRule>
    <cfRule type="cellIs" dxfId="232" priority="13" operator="equal">
      <formula>2</formula>
    </cfRule>
    <cfRule type="cellIs" dxfId="231" priority="14" operator="equal">
      <formula>3</formula>
    </cfRule>
    <cfRule type="cellIs" dxfId="230" priority="15" operator="equal">
      <formula>4</formula>
    </cfRule>
  </conditionalFormatting>
  <conditionalFormatting sqref="A36:A40">
    <cfRule type="cellIs" dxfId="229" priority="6" operator="equal">
      <formula>0</formula>
    </cfRule>
    <cfRule type="cellIs" dxfId="228" priority="7" operator="equal">
      <formula>1</formula>
    </cfRule>
    <cfRule type="cellIs" dxfId="227" priority="8" operator="equal">
      <formula>2</formula>
    </cfRule>
    <cfRule type="cellIs" dxfId="226" priority="9" operator="equal">
      <formula>3</formula>
    </cfRule>
    <cfRule type="cellIs" dxfId="225" priority="10" operator="equal">
      <formula>4</formula>
    </cfRule>
  </conditionalFormatting>
  <conditionalFormatting sqref="A42">
    <cfRule type="cellIs" dxfId="224" priority="1" operator="equal">
      <formula>0</formula>
    </cfRule>
    <cfRule type="cellIs" dxfId="223" priority="2" operator="equal">
      <formula>1</formula>
    </cfRule>
    <cfRule type="cellIs" dxfId="222" priority="3" operator="equal">
      <formula>2</formula>
    </cfRule>
    <cfRule type="cellIs" dxfId="221" priority="4" operator="equal">
      <formula>3</formula>
    </cfRule>
    <cfRule type="cellIs" dxfId="22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 B6:B11 B14:B18 B21:B27 B30:B32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Z996"/>
  <sheetViews>
    <sheetView tabSelected="1" zoomScale="90" zoomScaleNormal="90" workbookViewId="0">
      <pane ySplit="1" topLeftCell="A20" activePane="bottomLeft" state="frozen"/>
      <selection activeCell="B36" sqref="B36"/>
      <selection pane="bottomLeft" activeCell="A33" sqref="A33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5" width="8.7109375" style="12" customWidth="1"/>
    <col min="26" max="26" width="8.7109375" style="13" customWidth="1"/>
    <col min="27" max="27" width="8.7109375" customWidth="1"/>
  </cols>
  <sheetData>
    <row r="1" spans="1:26" s="20" customFormat="1" ht="29.25" customHeight="1" x14ac:dyDescent="0.25">
      <c r="A1" s="19" t="s">
        <v>76</v>
      </c>
      <c r="B1" s="19" t="s">
        <v>77</v>
      </c>
      <c r="C1" s="23"/>
      <c r="E1" s="6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6" s="24" customFormat="1" ht="29.25" customHeight="1" x14ac:dyDescent="0.25">
      <c r="A2" s="12">
        <f>IF(AVERAGE(A3)&lt;1,ROUND(AVERAGE(A4:A5),0),(INT(AVERAGE(A3)))+IF(AND((INT(AVERAGE(A3)))&lt;AVERAGE(A3),(AVERAGE(A4:A5)&gt;AVERAGE(A3))),1,0))</f>
        <v>0</v>
      </c>
      <c r="B2" s="10" t="s">
        <v>29</v>
      </c>
      <c r="C2" s="11" t="s">
        <v>30</v>
      </c>
      <c r="D2" s="11" t="s">
        <v>31</v>
      </c>
      <c r="E2" s="11" t="s">
        <v>32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6"/>
      <c r="Y2" s="16"/>
      <c r="Z2" s="16"/>
    </row>
    <row r="3" spans="1:26" s="1" customFormat="1" ht="25.5" x14ac:dyDescent="0.25">
      <c r="A3" s="12">
        <f>LOOKUP(B3,Avaliação!$D$2:$E$6)</f>
        <v>0</v>
      </c>
      <c r="B3" s="32" t="s">
        <v>33</v>
      </c>
      <c r="C3" s="28" t="s">
        <v>78</v>
      </c>
      <c r="D3" s="33"/>
      <c r="E3" s="29" t="s">
        <v>79</v>
      </c>
      <c r="F3" s="12">
        <f>'R1'!A6</f>
        <v>0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1" customFormat="1" ht="21" customHeight="1" x14ac:dyDescent="0.25">
      <c r="A4" s="12">
        <f>LOOKUP(B4,Avaliação!$D$2:$E$6)</f>
        <v>0</v>
      </c>
      <c r="B4" s="32" t="s">
        <v>33</v>
      </c>
      <c r="C4" s="17" t="s">
        <v>80</v>
      </c>
      <c r="D4" s="33"/>
      <c r="E4" s="2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1" customFormat="1" ht="21" customHeight="1" x14ac:dyDescent="0.25">
      <c r="A5" s="12">
        <f>LOOKUP(B5,Avaliação!$D$2:$E$6)</f>
        <v>0</v>
      </c>
      <c r="B5" s="32" t="s">
        <v>33</v>
      </c>
      <c r="C5" s="17" t="s">
        <v>81</v>
      </c>
      <c r="D5" s="33"/>
      <c r="E5" s="29" t="s">
        <v>82</v>
      </c>
      <c r="F5" s="12">
        <f>'R1'!A27</f>
        <v>0</v>
      </c>
      <c r="G5" s="12">
        <f>'R4'!A24</f>
        <v>0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" customFormat="1" x14ac:dyDescent="0.25">
      <c r="A6" s="12"/>
      <c r="B6" s="16"/>
      <c r="C6" s="16"/>
      <c r="D6" s="16"/>
      <c r="E6" s="27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" customFormat="1" ht="29.25" customHeight="1" x14ac:dyDescent="0.25">
      <c r="A7" s="12">
        <f>IF(AVERAGE(A8:A10)&lt;1,ROUND(AVERAGE(A11:A15),0),(INT(AVERAGE(A8:A10)))+IF(AND((INT(AVERAGE(A8:A10)))&lt;AVERAGE(A8:A10),(AVERAGE(A11:A15)&gt;AVERAGE(A8:A10))),1,0))</f>
        <v>0</v>
      </c>
      <c r="B7" s="10" t="s">
        <v>29</v>
      </c>
      <c r="C7" s="11" t="s">
        <v>40</v>
      </c>
      <c r="D7" s="10" t="s">
        <v>31</v>
      </c>
      <c r="E7" s="11" t="s">
        <v>32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2"/>
      <c r="Y7" s="12"/>
      <c r="Z7" s="12"/>
    </row>
    <row r="8" spans="1:26" s="1" customFormat="1" ht="25.5" x14ac:dyDescent="0.25">
      <c r="A8" s="12">
        <f>LOOKUP(B8,Avaliação!$D$2:$E$6)</f>
        <v>0</v>
      </c>
      <c r="B8" s="32" t="s">
        <v>33</v>
      </c>
      <c r="C8" s="28" t="s">
        <v>83</v>
      </c>
      <c r="D8" s="33"/>
      <c r="E8" s="26" t="s">
        <v>84</v>
      </c>
      <c r="F8" s="12">
        <f>'A4'!A3</f>
        <v>0</v>
      </c>
      <c r="G8" s="12">
        <f>'R1'!A3</f>
        <v>0</v>
      </c>
      <c r="H8" s="12">
        <f>'R4'!A4</f>
        <v>0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24" customFormat="1" ht="25.5" x14ac:dyDescent="0.25">
      <c r="A9" s="12">
        <f>LOOKUP(B9,Avaliação!$D$2:$E$6)</f>
        <v>0</v>
      </c>
      <c r="B9" s="32" t="s">
        <v>33</v>
      </c>
      <c r="C9" s="28" t="s">
        <v>85</v>
      </c>
      <c r="D9" s="33"/>
      <c r="E9" s="2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</row>
    <row r="10" spans="1:26" s="1" customFormat="1" ht="38.25" x14ac:dyDescent="0.25">
      <c r="A10" s="12">
        <f>LOOKUP(B10,Avaliação!$D$2:$E$6)</f>
        <v>0</v>
      </c>
      <c r="B10" s="32" t="s">
        <v>33</v>
      </c>
      <c r="C10" s="28" t="s">
        <v>86</v>
      </c>
      <c r="D10" s="34"/>
      <c r="E10" s="26" t="s">
        <v>87</v>
      </c>
      <c r="F10" s="12">
        <f>'A4'!A9</f>
        <v>0</v>
      </c>
      <c r="G10" s="12">
        <f>'A5'!A10</f>
        <v>0</v>
      </c>
      <c r="H10" s="12">
        <f>'R1'!A9</f>
        <v>0</v>
      </c>
      <c r="I10" s="12">
        <f>'R4'!A8</f>
        <v>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" customFormat="1" ht="21.6" customHeight="1" x14ac:dyDescent="0.25">
      <c r="A11" s="12">
        <f>LOOKUP(B11,Avaliação!$D$2:$E$6)</f>
        <v>0</v>
      </c>
      <c r="B11" s="32" t="s">
        <v>33</v>
      </c>
      <c r="C11" s="17" t="s">
        <v>88</v>
      </c>
      <c r="D11" s="34"/>
      <c r="E11" s="26" t="s">
        <v>89</v>
      </c>
      <c r="F11" s="12">
        <f>'A4'!A12</f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" customFormat="1" ht="25.5" x14ac:dyDescent="0.25">
      <c r="A12" s="12">
        <f>LOOKUP(B12,Avaliação!$D$2:$E$6)</f>
        <v>0</v>
      </c>
      <c r="B12" s="32" t="s">
        <v>33</v>
      </c>
      <c r="C12" s="17" t="s">
        <v>90</v>
      </c>
      <c r="D12" s="34"/>
      <c r="E12" s="26" t="s">
        <v>91</v>
      </c>
      <c r="F12" s="12">
        <f>'A4'!A4</f>
        <v>0</v>
      </c>
      <c r="G12" s="12">
        <f>'R1'!A14</f>
        <v>0</v>
      </c>
      <c r="H12" s="12">
        <f>'R4'!A12</f>
        <v>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" customFormat="1" ht="25.5" x14ac:dyDescent="0.25">
      <c r="A13" s="12">
        <f>LOOKUP(B13,Avaliação!$D$2:$E$6)</f>
        <v>0</v>
      </c>
      <c r="B13" s="32" t="s">
        <v>33</v>
      </c>
      <c r="C13" s="17" t="s">
        <v>92</v>
      </c>
      <c r="D13" s="33"/>
      <c r="E13" s="27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" customFormat="1" ht="38.25" x14ac:dyDescent="0.25">
      <c r="A14" s="12">
        <f>LOOKUP(B14,Avaliação!$D$2:$E$6)</f>
        <v>0</v>
      </c>
      <c r="B14" s="32" t="s">
        <v>33</v>
      </c>
      <c r="C14" s="17" t="s">
        <v>93</v>
      </c>
      <c r="D14" s="33"/>
      <c r="E14" s="27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" customFormat="1" ht="25.5" x14ac:dyDescent="0.25">
      <c r="A15" s="12">
        <f>LOOKUP(B15,Avaliação!$D$2:$E$6)</f>
        <v>0</v>
      </c>
      <c r="B15" s="32" t="s">
        <v>33</v>
      </c>
      <c r="C15" s="17" t="s">
        <v>94</v>
      </c>
      <c r="D15" s="33"/>
      <c r="E15" s="27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" customFormat="1" x14ac:dyDescent="0.25">
      <c r="A16" s="12"/>
      <c r="B16" s="16"/>
      <c r="C16" s="27"/>
      <c r="D16" s="16"/>
      <c r="E16" s="27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1" customFormat="1" ht="29.25" customHeight="1" x14ac:dyDescent="0.25">
      <c r="A17" s="12">
        <f>IF(AVERAGE(A18:A20)&lt;1,ROUND(AVERAGE(A21:A23),0),(INT(AVERAGE(A18:A20)))+IF(AND((INT(AVERAGE(A18:A20)))&lt;AVERAGE(A18:A20),(AVERAGE(A21:A23)&gt;AVERAGE(A18:A20))),1,0))</f>
        <v>0</v>
      </c>
      <c r="B17" s="10" t="s">
        <v>29</v>
      </c>
      <c r="C17" s="11" t="s">
        <v>52</v>
      </c>
      <c r="D17" s="10" t="s">
        <v>31</v>
      </c>
      <c r="E17" s="11" t="s">
        <v>32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2"/>
      <c r="Y17" s="12"/>
      <c r="Z17" s="12"/>
    </row>
    <row r="18" spans="1:26" s="1" customFormat="1" ht="25.5" x14ac:dyDescent="0.25">
      <c r="A18" s="12">
        <f>LOOKUP(B18,Avaliação!$D$2:$E$6)</f>
        <v>0</v>
      </c>
      <c r="B18" s="32" t="s">
        <v>33</v>
      </c>
      <c r="C18" s="28" t="s">
        <v>95</v>
      </c>
      <c r="D18" s="33"/>
      <c r="E18" s="27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24" customFormat="1" ht="25.5" x14ac:dyDescent="0.25">
      <c r="A19" s="12">
        <f>LOOKUP(B19,Avaliação!$D$2:$E$6)</f>
        <v>0</v>
      </c>
      <c r="B19" s="32" t="s">
        <v>33</v>
      </c>
      <c r="C19" s="28" t="s">
        <v>96</v>
      </c>
      <c r="D19" s="33"/>
      <c r="E19" s="27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</row>
    <row r="20" spans="1:26" s="1" customFormat="1" ht="38.25" x14ac:dyDescent="0.25">
      <c r="A20" s="12">
        <f>LOOKUP(B20,Avaliação!$D$2:$E$6)</f>
        <v>0</v>
      </c>
      <c r="B20" s="32" t="s">
        <v>33</v>
      </c>
      <c r="C20" s="28" t="s">
        <v>97</v>
      </c>
      <c r="D20" s="33"/>
      <c r="E20" s="27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" customFormat="1" x14ac:dyDescent="0.25">
      <c r="A21" s="12">
        <f>LOOKUP(B21,Avaliação!$D$2:$E$6)</f>
        <v>0</v>
      </c>
      <c r="B21" s="32" t="s">
        <v>33</v>
      </c>
      <c r="C21" s="17" t="s">
        <v>98</v>
      </c>
      <c r="D21" s="33"/>
      <c r="E21" s="27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" customFormat="1" ht="25.5" x14ac:dyDescent="0.25">
      <c r="A22" s="12">
        <f>LOOKUP(B22,Avaliação!$D$2:$E$6)</f>
        <v>0</v>
      </c>
      <c r="B22" s="32" t="s">
        <v>33</v>
      </c>
      <c r="C22" s="17" t="s">
        <v>99</v>
      </c>
      <c r="D22" s="34"/>
      <c r="E22" s="26" t="s">
        <v>100</v>
      </c>
      <c r="F22" s="12">
        <f>'A4'!A18</f>
        <v>0</v>
      </c>
      <c r="G22" s="12">
        <f>'R1'!A19</f>
        <v>0</v>
      </c>
      <c r="H22" s="12">
        <f>'R4'!A17</f>
        <v>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1" customFormat="1" ht="25.5" x14ac:dyDescent="0.25">
      <c r="A23" s="12">
        <f>LOOKUP(B23,Avaliação!$D$2:$E$6)</f>
        <v>0</v>
      </c>
      <c r="B23" s="32" t="s">
        <v>33</v>
      </c>
      <c r="C23" s="17" t="s">
        <v>101</v>
      </c>
      <c r="D23" s="33"/>
      <c r="E23" s="27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1" customFormat="1" x14ac:dyDescent="0.25">
      <c r="A24" s="12"/>
      <c r="B24" s="16"/>
      <c r="C24" s="27"/>
      <c r="D24" s="16"/>
      <c r="E24" s="27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1" customFormat="1" ht="29.25" customHeight="1" x14ac:dyDescent="0.25">
      <c r="A25" s="12">
        <f>(INT(AVERAGE(A26:A28))) + IF(AND((INT(AVERAGE(A26:A28))) &lt; AVERAGE(A26:A28), (AVERAGE(A29:A30) &gt; AVERAGE(A26:A28))), 1, 0)</f>
        <v>0</v>
      </c>
      <c r="B25" s="10" t="s">
        <v>29</v>
      </c>
      <c r="C25" s="11" t="s">
        <v>60</v>
      </c>
      <c r="D25" s="10" t="s">
        <v>31</v>
      </c>
      <c r="E25" s="11" t="s">
        <v>32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2"/>
      <c r="Y25" s="12"/>
      <c r="Z25" s="12"/>
    </row>
    <row r="26" spans="1:26" s="1" customFormat="1" ht="25.5" x14ac:dyDescent="0.25">
      <c r="A26" s="12">
        <f>LOOKUP(B26,Avaliação!$D$2:$E$6)</f>
        <v>0</v>
      </c>
      <c r="B26" s="32" t="s">
        <v>33</v>
      </c>
      <c r="C26" s="28" t="s">
        <v>102</v>
      </c>
      <c r="D26" s="34"/>
      <c r="E26" s="26" t="s">
        <v>103</v>
      </c>
      <c r="F26" s="12">
        <f>'A4'!A23</f>
        <v>0</v>
      </c>
      <c r="G26" s="12">
        <f>'R1'!A22</f>
        <v>0</v>
      </c>
      <c r="H26" s="12">
        <f>'R4'!A21</f>
        <v>0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24" customFormat="1" ht="25.5" x14ac:dyDescent="0.25">
      <c r="A27" s="12">
        <f>LOOKUP(B27,Avaliação!$D$2:$E$6)</f>
        <v>0</v>
      </c>
      <c r="B27" s="32" t="s">
        <v>33</v>
      </c>
      <c r="C27" s="31" t="s">
        <v>104</v>
      </c>
      <c r="D27" s="33"/>
      <c r="E27" s="26" t="s">
        <v>105</v>
      </c>
      <c r="F27" s="12">
        <f>'A4'!A24</f>
        <v>0</v>
      </c>
      <c r="G27" s="12">
        <f>'R1'!A23</f>
        <v>0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</row>
    <row r="28" spans="1:26" s="1" customFormat="1" ht="25.5" x14ac:dyDescent="0.25">
      <c r="A28" s="12">
        <f>LOOKUP(B28,Avaliação!$D$2:$E$6)</f>
        <v>0</v>
      </c>
      <c r="B28" s="32" t="s">
        <v>33</v>
      </c>
      <c r="C28" s="31" t="s">
        <v>106</v>
      </c>
      <c r="D28" s="34"/>
      <c r="E28" s="26" t="s">
        <v>107</v>
      </c>
      <c r="F28" s="12">
        <f>'A4'!A25</f>
        <v>0</v>
      </c>
      <c r="G28" s="12">
        <f>'R1'!A24</f>
        <v>0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1" customFormat="1" ht="25.5" x14ac:dyDescent="0.25">
      <c r="A29" s="12">
        <f>LOOKUP(B29,Avaliação!$D$2:$E$6)</f>
        <v>0</v>
      </c>
      <c r="B29" s="32" t="s">
        <v>33</v>
      </c>
      <c r="C29" s="17" t="s">
        <v>108</v>
      </c>
      <c r="D29" s="33"/>
      <c r="E29" s="26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1" customFormat="1" ht="25.5" x14ac:dyDescent="0.25">
      <c r="A30" s="12">
        <f>LOOKUP(B30,Avaliação!$D$2:$E$6)</f>
        <v>0</v>
      </c>
      <c r="B30" s="32" t="s">
        <v>33</v>
      </c>
      <c r="C30" s="17" t="s">
        <v>109</v>
      </c>
      <c r="D30" s="34"/>
      <c r="E30" s="26" t="s">
        <v>110</v>
      </c>
      <c r="F30" s="12">
        <f>'A4'!A26</f>
        <v>0</v>
      </c>
      <c r="G30" s="12">
        <f>'R1'!A25</f>
        <v>0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1" customFormat="1" x14ac:dyDescent="0.25">
      <c r="A31" s="12"/>
      <c r="B31" s="16"/>
      <c r="C31" s="27"/>
      <c r="D31" s="16"/>
      <c r="E31" s="27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s="1" customFormat="1" ht="29.25" customHeight="1" x14ac:dyDescent="0.25">
      <c r="A32" s="12">
        <f>IF(AVERAGE(A33:A34)&lt;1,ROUND(AVERAGE(A35:A36),0),(INT(AVERAGE(A33:A34)))+IF(AND((INT(AVERAGE(A33:A34)))&lt;AVERAGE(A33:A34),(AVERAGE(A35:A36)&gt;AVERAGE(A33:A34))),1,0))</f>
        <v>0</v>
      </c>
      <c r="B32" s="10" t="s">
        <v>29</v>
      </c>
      <c r="C32" s="11" t="s">
        <v>71</v>
      </c>
      <c r="D32" s="10" t="s">
        <v>31</v>
      </c>
      <c r="E32" s="11" t="s">
        <v>32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2"/>
      <c r="Y32" s="12"/>
      <c r="Z32" s="12"/>
    </row>
    <row r="33" spans="1:26" s="1" customFormat="1" ht="25.5" x14ac:dyDescent="0.25">
      <c r="A33" s="12">
        <f>LOOKUP(B33,Avaliação!$D$2:$E$6)</f>
        <v>0</v>
      </c>
      <c r="B33" s="32" t="s">
        <v>33</v>
      </c>
      <c r="C33" s="28" t="s">
        <v>111</v>
      </c>
      <c r="D33" s="34"/>
      <c r="E33" s="26" t="s">
        <v>112</v>
      </c>
      <c r="F33" s="12">
        <f>'A4'!A31</f>
        <v>0</v>
      </c>
      <c r="G33" s="12">
        <f>'A5'!A31</f>
        <v>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s="1" customFormat="1" ht="25.5" x14ac:dyDescent="0.25">
      <c r="A34" s="12">
        <f>LOOKUP(B34,Avaliação!$D$2:$E$6)</f>
        <v>0</v>
      </c>
      <c r="B34" s="32" t="s">
        <v>33</v>
      </c>
      <c r="C34" s="28" t="s">
        <v>113</v>
      </c>
      <c r="D34" s="34"/>
      <c r="E34" s="26" t="s">
        <v>112</v>
      </c>
      <c r="F34" s="12">
        <f>'A4'!A29</f>
        <v>0</v>
      </c>
      <c r="G34" s="12">
        <f>'A5'!A28</f>
        <v>0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s="1" customFormat="1" ht="25.5" x14ac:dyDescent="0.25">
      <c r="A35" s="12">
        <f>LOOKUP(B35,Avaliação!$D$2:$E$6)</f>
        <v>0</v>
      </c>
      <c r="B35" s="32" t="s">
        <v>33</v>
      </c>
      <c r="C35" s="17" t="s">
        <v>114</v>
      </c>
      <c r="D35" s="33"/>
      <c r="E35" s="27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s="1" customFormat="1" ht="25.5" x14ac:dyDescent="0.25">
      <c r="A36" s="12">
        <f>LOOKUP(B36,Avaliação!$D$2:$E$6)</f>
        <v>0</v>
      </c>
      <c r="B36" s="32" t="s">
        <v>33</v>
      </c>
      <c r="C36" s="17" t="s">
        <v>115</v>
      </c>
      <c r="D36" s="34"/>
      <c r="E36" s="26" t="s">
        <v>116</v>
      </c>
      <c r="F36" s="12">
        <f>'A4'!A32</f>
        <v>0</v>
      </c>
      <c r="G36" s="12">
        <f>'A5'!A32</f>
        <v>0</v>
      </c>
      <c r="H36" s="12">
        <f>'R3'!A24</f>
        <v>0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24" customFormat="1" x14ac:dyDescent="0.25">
      <c r="A37" s="12"/>
      <c r="B37" s="16"/>
      <c r="C37" s="17"/>
      <c r="D37" s="16"/>
      <c r="E37" s="27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</row>
    <row r="38" spans="1:26" s="1" customFormat="1" x14ac:dyDescent="0.25">
      <c r="A38" s="12"/>
      <c r="B38" s="16"/>
      <c r="C38" s="17"/>
      <c r="D38" s="16"/>
      <c r="E38" s="27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s="1" customFormat="1" x14ac:dyDescent="0.25">
      <c r="A39" s="56" t="s">
        <v>21</v>
      </c>
      <c r="B39" s="55"/>
      <c r="C39" s="17"/>
      <c r="D39" s="16"/>
      <c r="E39" s="27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s="1" customFormat="1" x14ac:dyDescent="0.25">
      <c r="A40" s="16">
        <v>0</v>
      </c>
      <c r="B40" s="59" t="s">
        <v>22</v>
      </c>
      <c r="C40" s="17"/>
      <c r="D40" s="16"/>
      <c r="E40" s="27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s="1" customFormat="1" x14ac:dyDescent="0.25">
      <c r="A41" s="16">
        <v>1</v>
      </c>
      <c r="B41" s="59" t="s">
        <v>23</v>
      </c>
      <c r="C41" s="17"/>
      <c r="D41" s="16"/>
      <c r="E41" s="27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1" customFormat="1" x14ac:dyDescent="0.25">
      <c r="A42" s="16">
        <v>2</v>
      </c>
      <c r="B42" s="59" t="s">
        <v>24</v>
      </c>
      <c r="C42" s="17"/>
      <c r="D42" s="16"/>
      <c r="E42" s="27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s="1" customFormat="1" x14ac:dyDescent="0.25">
      <c r="A43" s="16">
        <v>3</v>
      </c>
      <c r="B43" s="59" t="s">
        <v>25</v>
      </c>
      <c r="C43" s="17"/>
      <c r="D43" s="16"/>
      <c r="E43" s="27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s="1" customFormat="1" x14ac:dyDescent="0.25">
      <c r="A44" s="16">
        <v>4</v>
      </c>
      <c r="B44" s="59" t="s">
        <v>26</v>
      </c>
      <c r="C44" s="17"/>
      <c r="D44" s="16"/>
      <c r="E44" s="27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s="1" customFormat="1" x14ac:dyDescent="0.25">
      <c r="A45" s="12"/>
      <c r="B45" s="16"/>
      <c r="C45" s="17"/>
      <c r="D45" s="16"/>
      <c r="E45" s="27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s="1" customFormat="1" x14ac:dyDescent="0.25">
      <c r="A46" s="70" t="s">
        <v>74</v>
      </c>
      <c r="B46" s="16" t="s">
        <v>75</v>
      </c>
      <c r="C46" s="17"/>
      <c r="D46" s="16"/>
      <c r="E46" s="27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s="1" customFormat="1" x14ac:dyDescent="0.25">
      <c r="A47" s="12"/>
      <c r="B47" s="16"/>
      <c r="C47" s="17"/>
      <c r="D47" s="16"/>
      <c r="E47" s="27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s="1" customFormat="1" x14ac:dyDescent="0.25">
      <c r="A48" s="12"/>
      <c r="B48" s="16"/>
      <c r="C48" s="17"/>
      <c r="D48" s="16"/>
      <c r="E48" s="27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s="1" customFormat="1" x14ac:dyDescent="0.25">
      <c r="A49" s="12"/>
      <c r="B49" s="16"/>
      <c r="C49" s="17"/>
      <c r="D49" s="16"/>
      <c r="E49" s="27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s="1" customFormat="1" x14ac:dyDescent="0.25">
      <c r="A50" s="12"/>
      <c r="B50" s="16"/>
      <c r="C50" s="17"/>
      <c r="D50" s="16"/>
      <c r="E50" s="27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s="1" customFormat="1" x14ac:dyDescent="0.25">
      <c r="A51" s="12"/>
      <c r="B51" s="16"/>
      <c r="C51" s="17"/>
      <c r="D51" s="16"/>
      <c r="E51" s="27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s="1" customFormat="1" x14ac:dyDescent="0.25">
      <c r="A52" s="12"/>
      <c r="B52" s="16"/>
      <c r="C52" s="17"/>
      <c r="D52" s="16"/>
      <c r="E52" s="27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s="1" customFormat="1" x14ac:dyDescent="0.25">
      <c r="A53" s="12"/>
      <c r="B53" s="16"/>
      <c r="C53" s="17"/>
      <c r="D53" s="16"/>
      <c r="E53" s="27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s="1" customFormat="1" x14ac:dyDescent="0.25">
      <c r="A54" s="12"/>
      <c r="B54" s="16"/>
      <c r="C54" s="17"/>
      <c r="D54" s="16"/>
      <c r="E54" s="27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s="1" customFormat="1" x14ac:dyDescent="0.25">
      <c r="A55" s="12"/>
      <c r="B55" s="16"/>
      <c r="C55" s="17"/>
      <c r="D55" s="16"/>
      <c r="E55" s="27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s="1" customFormat="1" x14ac:dyDescent="0.25">
      <c r="A56" s="12"/>
      <c r="B56" s="16"/>
      <c r="C56" s="17"/>
      <c r="D56" s="16"/>
      <c r="E56" s="27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s="1" customFormat="1" x14ac:dyDescent="0.25">
      <c r="A57" s="12"/>
      <c r="B57" s="16"/>
      <c r="C57" s="17"/>
      <c r="D57" s="16"/>
      <c r="E57" s="27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s="1" customFormat="1" x14ac:dyDescent="0.25">
      <c r="A58" s="12"/>
      <c r="B58" s="16"/>
      <c r="C58" s="17"/>
      <c r="D58" s="16"/>
      <c r="E58" s="27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s="1" customFormat="1" x14ac:dyDescent="0.25">
      <c r="A59" s="12"/>
      <c r="B59" s="16"/>
      <c r="C59" s="17"/>
      <c r="D59" s="16"/>
      <c r="E59" s="27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s="1" customFormat="1" x14ac:dyDescent="0.25">
      <c r="A60" s="12"/>
      <c r="B60" s="16"/>
      <c r="C60" s="17"/>
      <c r="D60" s="16"/>
      <c r="E60" s="27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s="1" customFormat="1" x14ac:dyDescent="0.25">
      <c r="A61" s="12"/>
      <c r="B61" s="16"/>
      <c r="C61" s="17"/>
      <c r="D61" s="16"/>
      <c r="E61" s="27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s="1" customFormat="1" x14ac:dyDescent="0.25">
      <c r="A62" s="12"/>
      <c r="B62" s="16"/>
      <c r="C62" s="17"/>
      <c r="D62" s="16"/>
      <c r="E62" s="27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s="1" customFormat="1" x14ac:dyDescent="0.25">
      <c r="A63" s="12"/>
      <c r="B63" s="16"/>
      <c r="C63" s="17"/>
      <c r="D63" s="16"/>
      <c r="E63" s="27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s="1" customFormat="1" x14ac:dyDescent="0.25">
      <c r="A64" s="12"/>
      <c r="B64" s="16"/>
      <c r="C64" s="17"/>
      <c r="D64" s="16"/>
      <c r="E64" s="27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s="1" customFormat="1" x14ac:dyDescent="0.25">
      <c r="A65" s="12"/>
      <c r="B65" s="16"/>
      <c r="C65" s="17"/>
      <c r="D65" s="16"/>
      <c r="E65" s="27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1" customFormat="1" x14ac:dyDescent="0.25">
      <c r="A66" s="12"/>
      <c r="B66" s="16"/>
      <c r="C66" s="17"/>
      <c r="D66" s="16"/>
      <c r="E66" s="27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s="1" customFormat="1" x14ac:dyDescent="0.25">
      <c r="A67" s="12"/>
      <c r="B67" s="16"/>
      <c r="C67" s="17"/>
      <c r="D67" s="16"/>
      <c r="E67" s="27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s="1" customFormat="1" x14ac:dyDescent="0.25">
      <c r="A68" s="12"/>
      <c r="B68" s="16"/>
      <c r="C68" s="17"/>
      <c r="D68" s="16"/>
      <c r="E68" s="27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1" customFormat="1" x14ac:dyDescent="0.25">
      <c r="A69" s="12"/>
      <c r="B69" s="16"/>
      <c r="C69" s="17"/>
      <c r="D69" s="16"/>
      <c r="E69" s="27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1" customFormat="1" x14ac:dyDescent="0.25">
      <c r="A70" s="12"/>
      <c r="B70" s="16"/>
      <c r="C70" s="17"/>
      <c r="D70" s="16"/>
      <c r="E70" s="27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1" customFormat="1" x14ac:dyDescent="0.25">
      <c r="A71" s="12"/>
      <c r="B71" s="16"/>
      <c r="C71" s="17"/>
      <c r="D71" s="16"/>
      <c r="E71" s="27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1" customFormat="1" x14ac:dyDescent="0.25">
      <c r="A72" s="12"/>
      <c r="B72" s="16"/>
      <c r="C72" s="17"/>
      <c r="D72" s="16"/>
      <c r="E72" s="27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s="1" customFormat="1" x14ac:dyDescent="0.25">
      <c r="A73" s="12"/>
      <c r="B73" s="16"/>
      <c r="C73" s="17"/>
      <c r="D73" s="16"/>
      <c r="E73" s="27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1" customFormat="1" x14ac:dyDescent="0.25">
      <c r="A74" s="12"/>
      <c r="B74" s="16"/>
      <c r="C74" s="17"/>
      <c r="D74" s="16"/>
      <c r="E74" s="27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s="1" customFormat="1" x14ac:dyDescent="0.25">
      <c r="A75" s="12"/>
      <c r="B75" s="16"/>
      <c r="C75" s="17"/>
      <c r="D75" s="16"/>
      <c r="E75" s="27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s="1" customFormat="1" x14ac:dyDescent="0.25">
      <c r="A76" s="12"/>
      <c r="B76" s="16"/>
      <c r="C76" s="17"/>
      <c r="D76" s="16"/>
      <c r="E76" s="27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s="1" customFormat="1" x14ac:dyDescent="0.25">
      <c r="A77" s="12"/>
      <c r="B77" s="16"/>
      <c r="C77" s="17"/>
      <c r="D77" s="16"/>
      <c r="E77" s="27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s="1" customFormat="1" x14ac:dyDescent="0.25">
      <c r="A78" s="12"/>
      <c r="B78" s="16"/>
      <c r="C78" s="17"/>
      <c r="D78" s="16"/>
      <c r="E78" s="27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s="1" customFormat="1" x14ac:dyDescent="0.25">
      <c r="A79" s="12"/>
      <c r="B79" s="16"/>
      <c r="C79" s="17"/>
      <c r="D79" s="16"/>
      <c r="E79" s="27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s="1" customFormat="1" x14ac:dyDescent="0.25">
      <c r="A80" s="12"/>
      <c r="B80" s="16"/>
      <c r="C80" s="17"/>
      <c r="D80" s="16"/>
      <c r="E80" s="27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s="1" customFormat="1" x14ac:dyDescent="0.25">
      <c r="A81" s="12"/>
      <c r="B81" s="16"/>
      <c r="C81" s="17"/>
      <c r="D81" s="16"/>
      <c r="E81" s="27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s="1" customFormat="1" x14ac:dyDescent="0.25">
      <c r="A82" s="12"/>
      <c r="B82" s="16"/>
      <c r="C82" s="17"/>
      <c r="D82" s="16"/>
      <c r="E82" s="27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s="1" customFormat="1" x14ac:dyDescent="0.25">
      <c r="A83" s="12"/>
      <c r="B83" s="16"/>
      <c r="C83" s="17"/>
      <c r="D83" s="16"/>
      <c r="E83" s="27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s="1" customFormat="1" x14ac:dyDescent="0.25">
      <c r="A84" s="12"/>
      <c r="B84" s="16"/>
      <c r="C84" s="17"/>
      <c r="D84" s="16"/>
      <c r="E84" s="27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s="1" customFormat="1" x14ac:dyDescent="0.25">
      <c r="A85" s="12"/>
      <c r="B85" s="16"/>
      <c r="C85" s="17"/>
      <c r="D85" s="16"/>
      <c r="E85" s="27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s="1" customFormat="1" x14ac:dyDescent="0.25">
      <c r="A86" s="12"/>
      <c r="B86" s="16"/>
      <c r="C86" s="17"/>
      <c r="D86" s="16"/>
      <c r="E86" s="27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s="1" customFormat="1" x14ac:dyDescent="0.25">
      <c r="A87" s="12"/>
      <c r="B87" s="16"/>
      <c r="C87" s="17"/>
      <c r="D87" s="16"/>
      <c r="E87" s="27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s="1" customFormat="1" x14ac:dyDescent="0.25">
      <c r="A88" s="12"/>
      <c r="B88" s="16"/>
      <c r="C88" s="17"/>
      <c r="D88" s="16"/>
      <c r="E88" s="27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s="1" customFormat="1" x14ac:dyDescent="0.25">
      <c r="A89" s="12"/>
      <c r="B89" s="16"/>
      <c r="C89" s="17"/>
      <c r="D89" s="16"/>
      <c r="E89" s="27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s="1" customFormat="1" x14ac:dyDescent="0.25">
      <c r="A90" s="12"/>
      <c r="B90" s="16"/>
      <c r="C90" s="17"/>
      <c r="D90" s="16"/>
      <c r="E90" s="27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1" customFormat="1" x14ac:dyDescent="0.25">
      <c r="A91" s="12"/>
      <c r="B91" s="16"/>
      <c r="C91" s="17"/>
      <c r="D91" s="16"/>
      <c r="E91" s="27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s="1" customFormat="1" x14ac:dyDescent="0.25">
      <c r="A92" s="12"/>
      <c r="B92" s="16"/>
      <c r="C92" s="17"/>
      <c r="D92" s="16"/>
      <c r="E92" s="27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s="1" customFormat="1" x14ac:dyDescent="0.25">
      <c r="A93" s="12"/>
      <c r="B93" s="16"/>
      <c r="C93" s="17"/>
      <c r="D93" s="16"/>
      <c r="E93" s="27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s="1" customFormat="1" x14ac:dyDescent="0.25">
      <c r="A94" s="12"/>
      <c r="B94" s="16"/>
      <c r="C94" s="17"/>
      <c r="D94" s="16"/>
      <c r="E94" s="27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s="1" customFormat="1" x14ac:dyDescent="0.25">
      <c r="A95" s="12"/>
      <c r="B95" s="16"/>
      <c r="C95" s="17"/>
      <c r="D95" s="16"/>
      <c r="E95" s="27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s="1" customFormat="1" x14ac:dyDescent="0.25">
      <c r="A96" s="12"/>
      <c r="B96" s="16"/>
      <c r="C96" s="17"/>
      <c r="D96" s="16"/>
      <c r="E96" s="27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s="1" customFormat="1" x14ac:dyDescent="0.25">
      <c r="A97" s="12"/>
      <c r="B97" s="16"/>
      <c r="C97" s="17"/>
      <c r="D97" s="16"/>
      <c r="E97" s="27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s="1" customFormat="1" x14ac:dyDescent="0.25">
      <c r="A98" s="12"/>
      <c r="B98" s="16"/>
      <c r="C98" s="17"/>
      <c r="D98" s="16"/>
      <c r="E98" s="27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s="1" customFormat="1" x14ac:dyDescent="0.25">
      <c r="A99" s="12"/>
      <c r="B99" s="16"/>
      <c r="C99" s="17"/>
      <c r="D99" s="16"/>
      <c r="E99" s="27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s="1" customFormat="1" x14ac:dyDescent="0.25">
      <c r="A100" s="12"/>
      <c r="B100" s="16"/>
      <c r="C100" s="17"/>
      <c r="D100" s="16"/>
      <c r="E100" s="27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s="1" customFormat="1" x14ac:dyDescent="0.25">
      <c r="A101" s="12"/>
      <c r="B101" s="16"/>
      <c r="C101" s="17"/>
      <c r="D101" s="16"/>
      <c r="E101" s="27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s="1" customFormat="1" x14ac:dyDescent="0.25">
      <c r="A102" s="12"/>
      <c r="B102" s="16"/>
      <c r="C102" s="17"/>
      <c r="D102" s="16"/>
      <c r="E102" s="27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s="1" customFormat="1" x14ac:dyDescent="0.25">
      <c r="A103" s="12"/>
      <c r="B103" s="16"/>
      <c r="C103" s="17"/>
      <c r="D103" s="16"/>
      <c r="E103" s="27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s="1" customFormat="1" x14ac:dyDescent="0.25">
      <c r="A104" s="12"/>
      <c r="B104" s="16"/>
      <c r="C104" s="17"/>
      <c r="D104" s="16"/>
      <c r="E104" s="27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s="1" customFormat="1" x14ac:dyDescent="0.25">
      <c r="A105" s="12"/>
      <c r="B105" s="16"/>
      <c r="C105" s="17"/>
      <c r="D105" s="16"/>
      <c r="E105" s="27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s="1" customFormat="1" x14ac:dyDescent="0.25">
      <c r="A106" s="12"/>
      <c r="B106" s="16"/>
      <c r="C106" s="17"/>
      <c r="D106" s="16"/>
      <c r="E106" s="27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s="1" customFormat="1" x14ac:dyDescent="0.25">
      <c r="A107" s="12"/>
      <c r="B107" s="16"/>
      <c r="C107" s="17"/>
      <c r="D107" s="16"/>
      <c r="E107" s="27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s="1" customFormat="1" x14ac:dyDescent="0.25">
      <c r="A108" s="12"/>
      <c r="B108" s="16"/>
      <c r="C108" s="17"/>
      <c r="D108" s="16"/>
      <c r="E108" s="27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s="1" customFormat="1" x14ac:dyDescent="0.25">
      <c r="A109" s="12"/>
      <c r="B109" s="16"/>
      <c r="C109" s="17"/>
      <c r="D109" s="16"/>
      <c r="E109" s="27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s="1" customFormat="1" x14ac:dyDescent="0.25">
      <c r="A110" s="12"/>
      <c r="B110" s="16"/>
      <c r="C110" s="17"/>
      <c r="D110" s="16"/>
      <c r="E110" s="27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s="1" customFormat="1" x14ac:dyDescent="0.25">
      <c r="A111" s="12"/>
      <c r="B111" s="16"/>
      <c r="C111" s="17"/>
      <c r="D111" s="16"/>
      <c r="E111" s="27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s="1" customFormat="1" x14ac:dyDescent="0.25">
      <c r="A112" s="12"/>
      <c r="B112" s="16"/>
      <c r="C112" s="17"/>
      <c r="D112" s="16"/>
      <c r="E112" s="27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s="1" customFormat="1" x14ac:dyDescent="0.25">
      <c r="A113" s="12"/>
      <c r="B113" s="16"/>
      <c r="C113" s="17"/>
      <c r="D113" s="16"/>
      <c r="E113" s="27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s="1" customFormat="1" x14ac:dyDescent="0.25">
      <c r="A114" s="12"/>
      <c r="B114" s="16"/>
      <c r="C114" s="17"/>
      <c r="D114" s="16"/>
      <c r="E114" s="27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s="1" customFormat="1" x14ac:dyDescent="0.25">
      <c r="A115" s="12"/>
      <c r="B115" s="16"/>
      <c r="C115" s="17"/>
      <c r="D115" s="16"/>
      <c r="E115" s="27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s="1" customFormat="1" x14ac:dyDescent="0.25">
      <c r="A116" s="12"/>
      <c r="B116" s="16"/>
      <c r="C116" s="17"/>
      <c r="D116" s="16"/>
      <c r="E116" s="27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s="1" customFormat="1" x14ac:dyDescent="0.25">
      <c r="A117" s="12"/>
      <c r="B117" s="16"/>
      <c r="C117" s="17"/>
      <c r="D117" s="16"/>
      <c r="E117" s="27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s="1" customFormat="1" x14ac:dyDescent="0.25">
      <c r="A118" s="12"/>
      <c r="B118" s="16"/>
      <c r="C118" s="17"/>
      <c r="D118" s="16"/>
      <c r="E118" s="27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s="1" customFormat="1" x14ac:dyDescent="0.25">
      <c r="A119" s="12"/>
      <c r="B119" s="16"/>
      <c r="C119" s="17"/>
      <c r="D119" s="16"/>
      <c r="E119" s="27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s="1" customFormat="1" x14ac:dyDescent="0.25">
      <c r="A120" s="12"/>
      <c r="B120" s="16"/>
      <c r="C120" s="17"/>
      <c r="D120" s="16"/>
      <c r="E120" s="27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s="1" customFormat="1" x14ac:dyDescent="0.25">
      <c r="A121" s="12"/>
      <c r="B121" s="16"/>
      <c r="C121" s="17"/>
      <c r="D121" s="16"/>
      <c r="E121" s="27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s="1" customFormat="1" x14ac:dyDescent="0.25">
      <c r="A122" s="12"/>
      <c r="B122" s="16"/>
      <c r="C122" s="17"/>
      <c r="D122" s="16"/>
      <c r="E122" s="27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s="1" customFormat="1" x14ac:dyDescent="0.25">
      <c r="A123" s="12"/>
      <c r="B123" s="16"/>
      <c r="C123" s="17"/>
      <c r="D123" s="16"/>
      <c r="E123" s="27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s="1" customFormat="1" x14ac:dyDescent="0.25">
      <c r="A124" s="12"/>
      <c r="B124" s="16"/>
      <c r="C124" s="17"/>
      <c r="D124" s="16"/>
      <c r="E124" s="27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s="1" customFormat="1" x14ac:dyDescent="0.25">
      <c r="A125" s="12"/>
      <c r="B125" s="16"/>
      <c r="C125" s="17"/>
      <c r="D125" s="16"/>
      <c r="E125" s="27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s="1" customFormat="1" x14ac:dyDescent="0.25">
      <c r="A126" s="12"/>
      <c r="B126" s="16"/>
      <c r="C126" s="17"/>
      <c r="D126" s="16"/>
      <c r="E126" s="27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s="1" customFormat="1" x14ac:dyDescent="0.25">
      <c r="A127" s="12"/>
      <c r="B127" s="16"/>
      <c r="C127" s="17"/>
      <c r="D127" s="16"/>
      <c r="E127" s="27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s="1" customFormat="1" x14ac:dyDescent="0.25">
      <c r="A128" s="12"/>
      <c r="B128" s="16"/>
      <c r="C128" s="17"/>
      <c r="D128" s="16"/>
      <c r="E128" s="27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s="1" customFormat="1" x14ac:dyDescent="0.25">
      <c r="A129" s="12"/>
      <c r="B129" s="16"/>
      <c r="C129" s="17"/>
      <c r="D129" s="16"/>
      <c r="E129" s="27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s="1" customFormat="1" x14ac:dyDescent="0.25">
      <c r="A130" s="12"/>
      <c r="B130" s="16"/>
      <c r="C130" s="17"/>
      <c r="D130" s="16"/>
      <c r="E130" s="27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s="1" customFormat="1" x14ac:dyDescent="0.25">
      <c r="A131" s="12"/>
      <c r="B131" s="16"/>
      <c r="C131" s="17"/>
      <c r="D131" s="16"/>
      <c r="E131" s="27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s="1" customFormat="1" x14ac:dyDescent="0.25">
      <c r="A132" s="12"/>
      <c r="B132" s="16"/>
      <c r="C132" s="17"/>
      <c r="D132" s="16"/>
      <c r="E132" s="27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s="1" customFormat="1" x14ac:dyDescent="0.25">
      <c r="A133" s="12"/>
      <c r="B133" s="16"/>
      <c r="C133" s="17"/>
      <c r="D133" s="16"/>
      <c r="E133" s="27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s="1" customFormat="1" x14ac:dyDescent="0.25">
      <c r="A134" s="12"/>
      <c r="B134" s="16"/>
      <c r="C134" s="17"/>
      <c r="D134" s="16"/>
      <c r="E134" s="27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s="1" customFormat="1" x14ac:dyDescent="0.25">
      <c r="A135" s="12"/>
      <c r="B135" s="16"/>
      <c r="C135" s="17"/>
      <c r="D135" s="16"/>
      <c r="E135" s="27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s="1" customFormat="1" x14ac:dyDescent="0.25">
      <c r="A136" s="12"/>
      <c r="B136" s="16"/>
      <c r="C136" s="17"/>
      <c r="D136" s="16"/>
      <c r="E136" s="27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s="1" customFormat="1" x14ac:dyDescent="0.25">
      <c r="A137" s="12"/>
      <c r="B137" s="16"/>
      <c r="C137" s="17"/>
      <c r="D137" s="16"/>
      <c r="E137" s="27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s="1" customFormat="1" x14ac:dyDescent="0.25">
      <c r="A138" s="12"/>
      <c r="B138" s="16"/>
      <c r="C138" s="17"/>
      <c r="D138" s="16"/>
      <c r="E138" s="27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s="1" customFormat="1" x14ac:dyDescent="0.25">
      <c r="A139" s="12"/>
      <c r="B139" s="16"/>
      <c r="C139" s="17"/>
      <c r="D139" s="16"/>
      <c r="E139" s="27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s="1" customFormat="1" x14ac:dyDescent="0.25">
      <c r="A140" s="12"/>
      <c r="B140" s="16"/>
      <c r="C140" s="17"/>
      <c r="D140" s="16"/>
      <c r="E140" s="27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s="1" customFormat="1" x14ac:dyDescent="0.25">
      <c r="A141" s="12"/>
      <c r="B141" s="16"/>
      <c r="C141" s="17"/>
      <c r="D141" s="16"/>
      <c r="E141" s="27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s="1" customFormat="1" x14ac:dyDescent="0.25">
      <c r="A142" s="12"/>
      <c r="B142" s="16"/>
      <c r="C142" s="17"/>
      <c r="D142" s="16"/>
      <c r="E142" s="27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s="1" customFormat="1" x14ac:dyDescent="0.25">
      <c r="A143" s="12"/>
      <c r="B143" s="16"/>
      <c r="C143" s="17"/>
      <c r="D143" s="16"/>
      <c r="E143" s="27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s="1" customFormat="1" x14ac:dyDescent="0.25">
      <c r="A144" s="12"/>
      <c r="B144" s="16"/>
      <c r="C144" s="17"/>
      <c r="D144" s="16"/>
      <c r="E144" s="27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s="1" customFormat="1" x14ac:dyDescent="0.25">
      <c r="A145" s="12"/>
      <c r="B145" s="16"/>
      <c r="C145" s="17"/>
      <c r="D145" s="16"/>
      <c r="E145" s="27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s="1" customFormat="1" x14ac:dyDescent="0.25">
      <c r="A146" s="12"/>
      <c r="B146" s="16"/>
      <c r="C146" s="17"/>
      <c r="D146" s="16"/>
      <c r="E146" s="27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s="1" customFormat="1" x14ac:dyDescent="0.25">
      <c r="A147" s="12"/>
      <c r="B147" s="16"/>
      <c r="C147" s="17"/>
      <c r="D147" s="16"/>
      <c r="E147" s="27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s="1" customFormat="1" x14ac:dyDescent="0.25">
      <c r="A148" s="12"/>
      <c r="B148" s="16"/>
      <c r="C148" s="17"/>
      <c r="D148" s="16"/>
      <c r="E148" s="27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s="1" customFormat="1" x14ac:dyDescent="0.25">
      <c r="A149" s="12"/>
      <c r="B149" s="16"/>
      <c r="C149" s="17"/>
      <c r="D149" s="16"/>
      <c r="E149" s="27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s="1" customFormat="1" x14ac:dyDescent="0.25">
      <c r="A150" s="12"/>
      <c r="B150" s="16"/>
      <c r="C150" s="17"/>
      <c r="D150" s="16"/>
      <c r="E150" s="27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s="1" customFormat="1" x14ac:dyDescent="0.25">
      <c r="A151" s="12"/>
      <c r="B151" s="16"/>
      <c r="C151" s="17"/>
      <c r="D151" s="16"/>
      <c r="E151" s="27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s="1" customFormat="1" x14ac:dyDescent="0.25">
      <c r="A152" s="12"/>
      <c r="B152" s="16"/>
      <c r="C152" s="17"/>
      <c r="D152" s="16"/>
      <c r="E152" s="27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s="1" customFormat="1" x14ac:dyDescent="0.25">
      <c r="A153" s="12"/>
      <c r="B153" s="16"/>
      <c r="C153" s="17"/>
      <c r="D153" s="16"/>
      <c r="E153" s="27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s="1" customFormat="1" x14ac:dyDescent="0.25">
      <c r="A154" s="12"/>
      <c r="B154" s="16"/>
      <c r="C154" s="17"/>
      <c r="D154" s="16"/>
      <c r="E154" s="27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s="1" customFormat="1" x14ac:dyDescent="0.25">
      <c r="A155" s="12"/>
      <c r="B155" s="16"/>
      <c r="C155" s="17"/>
      <c r="D155" s="16"/>
      <c r="E155" s="27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s="1" customFormat="1" x14ac:dyDescent="0.25">
      <c r="A156" s="12"/>
      <c r="B156" s="16"/>
      <c r="C156" s="17"/>
      <c r="D156" s="16"/>
      <c r="E156" s="27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s="1" customFormat="1" x14ac:dyDescent="0.25">
      <c r="A157" s="12"/>
      <c r="B157" s="16"/>
      <c r="C157" s="17"/>
      <c r="D157" s="16"/>
      <c r="E157" s="27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s="1" customFormat="1" x14ac:dyDescent="0.25">
      <c r="A158" s="12"/>
      <c r="B158" s="16"/>
      <c r="C158" s="17"/>
      <c r="D158" s="16"/>
      <c r="E158" s="27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s="1" customFormat="1" x14ac:dyDescent="0.25">
      <c r="A159" s="12"/>
      <c r="B159" s="16"/>
      <c r="C159" s="17"/>
      <c r="D159" s="16"/>
      <c r="E159" s="27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s="1" customFormat="1" x14ac:dyDescent="0.25">
      <c r="A160" s="12"/>
      <c r="B160" s="16"/>
      <c r="C160" s="17"/>
      <c r="D160" s="16"/>
      <c r="E160" s="27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s="1" customFormat="1" x14ac:dyDescent="0.25">
      <c r="A161" s="12"/>
      <c r="B161" s="16"/>
      <c r="C161" s="17"/>
      <c r="D161" s="16"/>
      <c r="E161" s="27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s="1" customFormat="1" x14ac:dyDescent="0.25">
      <c r="A162" s="12"/>
      <c r="B162" s="16"/>
      <c r="C162" s="17"/>
      <c r="D162" s="16"/>
      <c r="E162" s="27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s="1" customFormat="1" x14ac:dyDescent="0.25">
      <c r="A163" s="12"/>
      <c r="B163" s="16"/>
      <c r="C163" s="17"/>
      <c r="D163" s="16"/>
      <c r="E163" s="27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s="1" customFormat="1" x14ac:dyDescent="0.25">
      <c r="A164" s="12"/>
      <c r="B164" s="16"/>
      <c r="C164" s="17"/>
      <c r="D164" s="16"/>
      <c r="E164" s="27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s="1" customFormat="1" x14ac:dyDescent="0.25">
      <c r="A165" s="12"/>
      <c r="B165" s="16"/>
      <c r="C165" s="17"/>
      <c r="D165" s="16"/>
      <c r="E165" s="27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s="1" customFormat="1" x14ac:dyDescent="0.25">
      <c r="A166" s="12"/>
      <c r="B166" s="16"/>
      <c r="C166" s="17"/>
      <c r="D166" s="16"/>
      <c r="E166" s="27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s="1" customFormat="1" x14ac:dyDescent="0.25">
      <c r="A167" s="12"/>
      <c r="B167" s="16"/>
      <c r="C167" s="17"/>
      <c r="D167" s="16"/>
      <c r="E167" s="27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s="1" customFormat="1" x14ac:dyDescent="0.25">
      <c r="A168" s="12"/>
      <c r="B168" s="16"/>
      <c r="C168" s="17"/>
      <c r="D168" s="16"/>
      <c r="E168" s="27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s="1" customFormat="1" x14ac:dyDescent="0.25">
      <c r="A169" s="12"/>
      <c r="B169" s="16"/>
      <c r="C169" s="17"/>
      <c r="D169" s="16"/>
      <c r="E169" s="27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s="1" customFormat="1" x14ac:dyDescent="0.25">
      <c r="A170" s="12"/>
      <c r="B170" s="16"/>
      <c r="C170" s="17"/>
      <c r="D170" s="16"/>
      <c r="E170" s="27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s="1" customFormat="1" x14ac:dyDescent="0.25">
      <c r="A171" s="12"/>
      <c r="B171" s="16"/>
      <c r="C171" s="17"/>
      <c r="D171" s="16"/>
      <c r="E171" s="27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s="1" customFormat="1" x14ac:dyDescent="0.25">
      <c r="A172" s="12"/>
      <c r="B172" s="16"/>
      <c r="C172" s="17"/>
      <c r="D172" s="16"/>
      <c r="E172" s="27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s="1" customFormat="1" x14ac:dyDescent="0.25">
      <c r="A173" s="12"/>
      <c r="B173" s="16"/>
      <c r="C173" s="17"/>
      <c r="D173" s="16"/>
      <c r="E173" s="27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s="1" customFormat="1" x14ac:dyDescent="0.25">
      <c r="A174" s="12"/>
      <c r="B174" s="16"/>
      <c r="C174" s="17"/>
      <c r="D174" s="16"/>
      <c r="E174" s="27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s="1" customFormat="1" x14ac:dyDescent="0.25">
      <c r="A175" s="12"/>
      <c r="B175" s="16"/>
      <c r="C175" s="17"/>
      <c r="D175" s="16"/>
      <c r="E175" s="27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s="1" customFormat="1" x14ac:dyDescent="0.25">
      <c r="A176" s="12"/>
      <c r="B176" s="16"/>
      <c r="C176" s="17"/>
      <c r="D176" s="16"/>
      <c r="E176" s="27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s="1" customFormat="1" x14ac:dyDescent="0.25">
      <c r="A177" s="12"/>
      <c r="B177" s="16"/>
      <c r="C177" s="17"/>
      <c r="D177" s="16"/>
      <c r="E177" s="27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s="1" customFormat="1" x14ac:dyDescent="0.25">
      <c r="A178" s="12"/>
      <c r="B178" s="16"/>
      <c r="C178" s="17"/>
      <c r="D178" s="16"/>
      <c r="E178" s="27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s="1" customFormat="1" x14ac:dyDescent="0.25">
      <c r="A179" s="12"/>
      <c r="B179" s="16"/>
      <c r="C179" s="17"/>
      <c r="D179" s="16"/>
      <c r="E179" s="27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s="1" customFormat="1" x14ac:dyDescent="0.25">
      <c r="A180" s="12"/>
      <c r="B180" s="16"/>
      <c r="C180" s="17"/>
      <c r="D180" s="16"/>
      <c r="E180" s="27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s="1" customFormat="1" x14ac:dyDescent="0.25">
      <c r="A181" s="12"/>
      <c r="B181" s="16"/>
      <c r="C181" s="17"/>
      <c r="D181" s="16"/>
      <c r="E181" s="27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s="1" customFormat="1" x14ac:dyDescent="0.25">
      <c r="A182" s="12"/>
      <c r="B182" s="16"/>
      <c r="C182" s="17"/>
      <c r="D182" s="16"/>
      <c r="E182" s="27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s="1" customFormat="1" x14ac:dyDescent="0.25">
      <c r="A183" s="12"/>
      <c r="B183" s="16"/>
      <c r="C183" s="17"/>
      <c r="D183" s="16"/>
      <c r="E183" s="27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s="1" customFormat="1" x14ac:dyDescent="0.25">
      <c r="A184" s="12"/>
      <c r="B184" s="16"/>
      <c r="C184" s="17"/>
      <c r="D184" s="16"/>
      <c r="E184" s="27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s="1" customFormat="1" x14ac:dyDescent="0.25">
      <c r="A185" s="12"/>
      <c r="B185" s="16"/>
      <c r="C185" s="17"/>
      <c r="D185" s="16"/>
      <c r="E185" s="27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s="1" customFormat="1" x14ac:dyDescent="0.25">
      <c r="A186" s="12"/>
      <c r="B186" s="16"/>
      <c r="C186" s="17"/>
      <c r="D186" s="16"/>
      <c r="E186" s="27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s="1" customFormat="1" x14ac:dyDescent="0.25">
      <c r="A187" s="12"/>
      <c r="B187" s="16"/>
      <c r="C187" s="17"/>
      <c r="D187" s="16"/>
      <c r="E187" s="27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s="1" customFormat="1" x14ac:dyDescent="0.25">
      <c r="A188" s="12"/>
      <c r="B188" s="16"/>
      <c r="C188" s="17"/>
      <c r="D188" s="16"/>
      <c r="E188" s="27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s="1" customFormat="1" x14ac:dyDescent="0.25">
      <c r="A189" s="12"/>
      <c r="B189" s="16"/>
      <c r="C189" s="17"/>
      <c r="D189" s="16"/>
      <c r="E189" s="27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s="1" customFormat="1" x14ac:dyDescent="0.25">
      <c r="A190" s="12"/>
      <c r="B190" s="16"/>
      <c r="C190" s="17"/>
      <c r="D190" s="16"/>
      <c r="E190" s="27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s="1" customFormat="1" x14ac:dyDescent="0.25">
      <c r="A191" s="12"/>
      <c r="B191" s="16"/>
      <c r="C191" s="17"/>
      <c r="D191" s="16"/>
      <c r="E191" s="27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s="1" customFormat="1" x14ac:dyDescent="0.25">
      <c r="A192" s="12"/>
      <c r="B192" s="16"/>
      <c r="C192" s="17"/>
      <c r="D192" s="16"/>
      <c r="E192" s="27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s="1" customFormat="1" x14ac:dyDescent="0.25">
      <c r="A193" s="12"/>
      <c r="B193" s="16"/>
      <c r="C193" s="17"/>
      <c r="D193" s="16"/>
      <c r="E193" s="27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s="1" customFormat="1" x14ac:dyDescent="0.25">
      <c r="A194" s="12"/>
      <c r="B194" s="16"/>
      <c r="C194" s="17"/>
      <c r="D194" s="16"/>
      <c r="E194" s="27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s="1" customFormat="1" x14ac:dyDescent="0.25">
      <c r="A195" s="12"/>
      <c r="B195" s="16"/>
      <c r="C195" s="17"/>
      <c r="D195" s="16"/>
      <c r="E195" s="27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s="1" customFormat="1" x14ac:dyDescent="0.25">
      <c r="A196" s="12"/>
      <c r="B196" s="16"/>
      <c r="C196" s="17"/>
      <c r="D196" s="16"/>
      <c r="E196" s="27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s="1" customFormat="1" x14ac:dyDescent="0.25">
      <c r="A197" s="12"/>
      <c r="B197" s="16"/>
      <c r="C197" s="17"/>
      <c r="D197" s="16"/>
      <c r="E197" s="27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s="1" customFormat="1" x14ac:dyDescent="0.25">
      <c r="A198" s="12"/>
      <c r="B198" s="16"/>
      <c r="C198" s="17"/>
      <c r="D198" s="16"/>
      <c r="E198" s="27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s="1" customFormat="1" x14ac:dyDescent="0.25">
      <c r="A199" s="12"/>
      <c r="B199" s="16"/>
      <c r="C199" s="17"/>
      <c r="D199" s="16"/>
      <c r="E199" s="27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s="1" customFormat="1" x14ac:dyDescent="0.25">
      <c r="A200" s="12"/>
      <c r="B200" s="16"/>
      <c r="C200" s="17"/>
      <c r="D200" s="16"/>
      <c r="E200" s="27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s="1" customFormat="1" x14ac:dyDescent="0.25">
      <c r="A201" s="12"/>
      <c r="B201" s="16"/>
      <c r="C201" s="17"/>
      <c r="D201" s="16"/>
      <c r="E201" s="27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s="1" customFormat="1" x14ac:dyDescent="0.25">
      <c r="A202" s="12"/>
      <c r="B202" s="16"/>
      <c r="C202" s="17"/>
      <c r="D202" s="16"/>
      <c r="E202" s="27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s="1" customFormat="1" x14ac:dyDescent="0.25">
      <c r="A203" s="12"/>
      <c r="B203" s="16"/>
      <c r="C203" s="17"/>
      <c r="D203" s="16"/>
      <c r="E203" s="27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s="1" customFormat="1" x14ac:dyDescent="0.25">
      <c r="A204" s="12"/>
      <c r="B204" s="16"/>
      <c r="C204" s="17"/>
      <c r="D204" s="16"/>
      <c r="E204" s="27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s="1" customFormat="1" x14ac:dyDescent="0.25">
      <c r="A205" s="12"/>
      <c r="B205" s="16"/>
      <c r="C205" s="17"/>
      <c r="D205" s="16"/>
      <c r="E205" s="27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s="1" customFormat="1" x14ac:dyDescent="0.25">
      <c r="A206" s="12"/>
      <c r="B206" s="16"/>
      <c r="C206" s="17"/>
      <c r="D206" s="16"/>
      <c r="E206" s="27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s="1" customFormat="1" x14ac:dyDescent="0.25">
      <c r="A207" s="12"/>
      <c r="B207" s="16"/>
      <c r="C207" s="17"/>
      <c r="D207" s="16"/>
      <c r="E207" s="27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s="1" customFormat="1" x14ac:dyDescent="0.25">
      <c r="A208" s="12"/>
      <c r="B208" s="16"/>
      <c r="C208" s="17"/>
      <c r="D208" s="16"/>
      <c r="E208" s="27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s="1" customFormat="1" x14ac:dyDescent="0.25">
      <c r="A209" s="12"/>
      <c r="B209" s="16"/>
      <c r="C209" s="17"/>
      <c r="D209" s="16"/>
      <c r="E209" s="27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s="1" customFormat="1" x14ac:dyDescent="0.25">
      <c r="A210" s="12"/>
      <c r="B210" s="16"/>
      <c r="C210" s="17"/>
      <c r="D210" s="16"/>
      <c r="E210" s="27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s="1" customFormat="1" x14ac:dyDescent="0.25">
      <c r="A211" s="12"/>
      <c r="B211" s="16"/>
      <c r="C211" s="17"/>
      <c r="D211" s="16"/>
      <c r="E211" s="27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s="1" customFormat="1" x14ac:dyDescent="0.25">
      <c r="A212" s="12"/>
      <c r="B212" s="16"/>
      <c r="C212" s="17"/>
      <c r="D212" s="16"/>
      <c r="E212" s="27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s="1" customFormat="1" x14ac:dyDescent="0.25">
      <c r="A213" s="12"/>
      <c r="B213" s="16"/>
      <c r="C213" s="17"/>
      <c r="D213" s="16"/>
      <c r="E213" s="27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s="1" customFormat="1" x14ac:dyDescent="0.25">
      <c r="A214" s="12"/>
      <c r="B214" s="16"/>
      <c r="C214" s="17"/>
      <c r="D214" s="16"/>
      <c r="E214" s="27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s="1" customFormat="1" x14ac:dyDescent="0.25">
      <c r="A215" s="12"/>
      <c r="B215" s="16"/>
      <c r="C215" s="17"/>
      <c r="D215" s="16"/>
      <c r="E215" s="27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C216" s="17"/>
      <c r="E216" s="27"/>
    </row>
    <row r="217" spans="1:26" ht="15.75" customHeight="1" x14ac:dyDescent="0.25">
      <c r="C217" s="17"/>
      <c r="E217" s="27"/>
    </row>
    <row r="218" spans="1:26" ht="15.75" customHeight="1" x14ac:dyDescent="0.25">
      <c r="C218" s="17"/>
      <c r="E218" s="27"/>
    </row>
    <row r="219" spans="1:26" ht="15.75" customHeight="1" x14ac:dyDescent="0.25">
      <c r="C219" s="17"/>
      <c r="E219" s="27"/>
    </row>
    <row r="220" spans="1:26" ht="15.75" customHeight="1" x14ac:dyDescent="0.25">
      <c r="C220" s="17"/>
      <c r="E220" s="27"/>
    </row>
    <row r="221" spans="1:26" ht="15.75" customHeight="1" x14ac:dyDescent="0.25">
      <c r="C221" s="17"/>
      <c r="E221" s="27"/>
    </row>
    <row r="222" spans="1:26" ht="15.75" customHeight="1" x14ac:dyDescent="0.25">
      <c r="C222" s="17"/>
      <c r="E222" s="27"/>
    </row>
    <row r="223" spans="1:26" ht="15.75" customHeight="1" x14ac:dyDescent="0.25">
      <c r="C223" s="17"/>
      <c r="E223" s="27"/>
    </row>
    <row r="224" spans="1:26" ht="15.75" customHeight="1" x14ac:dyDescent="0.25">
      <c r="C224" s="17"/>
      <c r="E224" s="27"/>
    </row>
    <row r="225" spans="3:5" ht="15.75" customHeight="1" x14ac:dyDescent="0.25">
      <c r="C225" s="17"/>
      <c r="E225" s="27"/>
    </row>
    <row r="226" spans="3:5" ht="15.75" customHeight="1" x14ac:dyDescent="0.25">
      <c r="C226" s="17"/>
      <c r="E226" s="27"/>
    </row>
    <row r="227" spans="3:5" ht="15.75" customHeight="1" x14ac:dyDescent="0.25">
      <c r="C227" s="17"/>
      <c r="E227" s="27"/>
    </row>
    <row r="228" spans="3:5" ht="15.75" customHeight="1" x14ac:dyDescent="0.25">
      <c r="C228" s="17"/>
      <c r="E228" s="27"/>
    </row>
    <row r="229" spans="3:5" ht="15.75" customHeight="1" x14ac:dyDescent="0.25">
      <c r="C229" s="17"/>
      <c r="E229" s="27"/>
    </row>
    <row r="230" spans="3:5" ht="15.75" customHeight="1" x14ac:dyDescent="0.25">
      <c r="C230" s="17"/>
      <c r="E230" s="27"/>
    </row>
    <row r="231" spans="3:5" ht="15.75" customHeight="1" x14ac:dyDescent="0.25">
      <c r="C231" s="17"/>
      <c r="E231" s="27"/>
    </row>
    <row r="232" spans="3:5" ht="15.75" customHeight="1" x14ac:dyDescent="0.25">
      <c r="C232" s="17"/>
      <c r="E232" s="27"/>
    </row>
    <row r="233" spans="3:5" ht="15.75" customHeight="1" x14ac:dyDescent="0.25">
      <c r="C233" s="17"/>
      <c r="E233" s="27"/>
    </row>
    <row r="234" spans="3:5" ht="15.75" customHeight="1" x14ac:dyDescent="0.25">
      <c r="C234" s="17"/>
      <c r="E234" s="27"/>
    </row>
    <row r="235" spans="3:5" ht="15.75" customHeight="1" x14ac:dyDescent="0.25">
      <c r="C235" s="17"/>
      <c r="E235" s="27"/>
    </row>
    <row r="236" spans="3:5" ht="15.75" customHeight="1" x14ac:dyDescent="0.25">
      <c r="C236" s="17"/>
      <c r="E236" s="27"/>
    </row>
    <row r="237" spans="3:5" ht="15.75" customHeight="1" x14ac:dyDescent="0.25">
      <c r="C237" s="17"/>
      <c r="E237" s="27"/>
    </row>
    <row r="238" spans="3:5" ht="15.75" customHeight="1" x14ac:dyDescent="0.25">
      <c r="C238" s="17"/>
      <c r="E238" s="27"/>
    </row>
    <row r="239" spans="3:5" ht="15.75" customHeight="1" x14ac:dyDescent="0.25">
      <c r="C239" s="17"/>
      <c r="E239" s="27"/>
    </row>
    <row r="240" spans="3:5" ht="15.75" customHeight="1" x14ac:dyDescent="0.25">
      <c r="C240" s="17"/>
      <c r="E240" s="27"/>
    </row>
    <row r="241" spans="3:5" ht="15.75" customHeight="1" x14ac:dyDescent="0.25">
      <c r="C241" s="17"/>
      <c r="E241" s="27"/>
    </row>
    <row r="242" spans="3:5" ht="15.75" customHeight="1" x14ac:dyDescent="0.25">
      <c r="C242" s="17"/>
      <c r="E242" s="27"/>
    </row>
    <row r="243" spans="3:5" ht="15.75" customHeight="1" x14ac:dyDescent="0.25">
      <c r="C243" s="17"/>
      <c r="E243" s="27"/>
    </row>
    <row r="244" spans="3:5" ht="15.75" customHeight="1" x14ac:dyDescent="0.25">
      <c r="C244" s="17"/>
      <c r="E244" s="27"/>
    </row>
    <row r="245" spans="3:5" ht="15.75" customHeight="1" x14ac:dyDescent="0.25">
      <c r="C245" s="17"/>
      <c r="E245" s="27"/>
    </row>
    <row r="246" spans="3:5" ht="15.75" customHeight="1" x14ac:dyDescent="0.25">
      <c r="C246" s="17"/>
      <c r="E246" s="27"/>
    </row>
    <row r="247" spans="3:5" ht="15.75" customHeight="1" x14ac:dyDescent="0.25">
      <c r="C247" s="17"/>
      <c r="E247" s="27"/>
    </row>
    <row r="248" spans="3:5" ht="15.75" customHeight="1" x14ac:dyDescent="0.25">
      <c r="C248" s="17"/>
      <c r="E248" s="27"/>
    </row>
    <row r="249" spans="3:5" ht="15.75" customHeight="1" x14ac:dyDescent="0.25">
      <c r="C249" s="17"/>
      <c r="E249" s="27"/>
    </row>
    <row r="250" spans="3:5" ht="15.75" customHeight="1" x14ac:dyDescent="0.25">
      <c r="C250" s="17"/>
      <c r="E250" s="27"/>
    </row>
    <row r="251" spans="3:5" ht="15.75" customHeight="1" x14ac:dyDescent="0.25">
      <c r="C251" s="17"/>
      <c r="E251" s="27"/>
    </row>
    <row r="252" spans="3:5" ht="15.75" customHeight="1" x14ac:dyDescent="0.25">
      <c r="C252" s="17"/>
      <c r="E252" s="27"/>
    </row>
    <row r="253" spans="3:5" ht="15.75" customHeight="1" x14ac:dyDescent="0.25">
      <c r="C253" s="17"/>
      <c r="E253" s="27"/>
    </row>
    <row r="254" spans="3:5" ht="15.75" customHeight="1" x14ac:dyDescent="0.25">
      <c r="C254" s="17"/>
      <c r="E254" s="27"/>
    </row>
    <row r="255" spans="3:5" ht="15.75" customHeight="1" x14ac:dyDescent="0.25">
      <c r="C255" s="17"/>
      <c r="E255" s="27"/>
    </row>
    <row r="256" spans="3:5" ht="15.75" customHeight="1" x14ac:dyDescent="0.25">
      <c r="C256" s="17"/>
      <c r="E256" s="27"/>
    </row>
    <row r="257" spans="3:5" ht="15.75" customHeight="1" x14ac:dyDescent="0.25">
      <c r="C257" s="17"/>
      <c r="E257" s="27"/>
    </row>
    <row r="258" spans="3:5" ht="15.75" customHeight="1" x14ac:dyDescent="0.25">
      <c r="C258" s="17"/>
      <c r="E258" s="27"/>
    </row>
    <row r="259" spans="3:5" ht="15.75" customHeight="1" x14ac:dyDescent="0.25">
      <c r="C259" s="17"/>
      <c r="E259" s="27"/>
    </row>
    <row r="260" spans="3:5" ht="15.75" customHeight="1" x14ac:dyDescent="0.25">
      <c r="C260" s="17"/>
      <c r="E260" s="27"/>
    </row>
    <row r="261" spans="3:5" ht="15.75" customHeight="1" x14ac:dyDescent="0.25">
      <c r="C261" s="17"/>
      <c r="E261" s="27"/>
    </row>
    <row r="262" spans="3:5" ht="15.75" customHeight="1" x14ac:dyDescent="0.25">
      <c r="C262" s="17"/>
      <c r="E262" s="27"/>
    </row>
    <row r="263" spans="3:5" ht="15.75" customHeight="1" x14ac:dyDescent="0.25">
      <c r="C263" s="17"/>
      <c r="E263" s="27"/>
    </row>
    <row r="264" spans="3:5" ht="15.75" customHeight="1" x14ac:dyDescent="0.25">
      <c r="C264" s="17"/>
      <c r="E264" s="27"/>
    </row>
    <row r="265" spans="3:5" ht="15.75" customHeight="1" x14ac:dyDescent="0.25">
      <c r="C265" s="17"/>
      <c r="E265" s="27"/>
    </row>
    <row r="266" spans="3:5" ht="15.75" customHeight="1" x14ac:dyDescent="0.25">
      <c r="C266" s="17"/>
      <c r="E266" s="27"/>
    </row>
    <row r="267" spans="3:5" ht="15.75" customHeight="1" x14ac:dyDescent="0.25">
      <c r="C267" s="17"/>
      <c r="E267" s="27"/>
    </row>
    <row r="268" spans="3:5" ht="15.75" customHeight="1" x14ac:dyDescent="0.25">
      <c r="C268" s="17"/>
      <c r="E268" s="27"/>
    </row>
    <row r="269" spans="3:5" ht="15.75" customHeight="1" x14ac:dyDescent="0.25">
      <c r="C269" s="17"/>
      <c r="E269" s="27"/>
    </row>
    <row r="270" spans="3:5" ht="15.75" customHeight="1" x14ac:dyDescent="0.25">
      <c r="C270" s="17"/>
      <c r="E270" s="27"/>
    </row>
    <row r="271" spans="3:5" ht="15.75" customHeight="1" x14ac:dyDescent="0.25">
      <c r="C271" s="17"/>
      <c r="E271" s="27"/>
    </row>
    <row r="272" spans="3:5" ht="15.75" customHeight="1" x14ac:dyDescent="0.25">
      <c r="C272" s="17"/>
      <c r="E272" s="27"/>
    </row>
    <row r="273" spans="3:5" ht="15.75" customHeight="1" x14ac:dyDescent="0.25">
      <c r="C273" s="17"/>
      <c r="E273" s="27"/>
    </row>
    <row r="274" spans="3:5" ht="15.75" customHeight="1" x14ac:dyDescent="0.25">
      <c r="C274" s="17"/>
      <c r="E274" s="27"/>
    </row>
    <row r="275" spans="3:5" ht="15.75" customHeight="1" x14ac:dyDescent="0.25">
      <c r="C275" s="17"/>
      <c r="E275" s="27"/>
    </row>
    <row r="276" spans="3:5" ht="15.75" customHeight="1" x14ac:dyDescent="0.25">
      <c r="C276" s="17"/>
      <c r="E276" s="27"/>
    </row>
    <row r="277" spans="3:5" ht="15.75" customHeight="1" x14ac:dyDescent="0.25">
      <c r="C277" s="17"/>
      <c r="E277" s="27"/>
    </row>
    <row r="278" spans="3:5" ht="15.75" customHeight="1" x14ac:dyDescent="0.25">
      <c r="C278" s="17"/>
      <c r="E278" s="27"/>
    </row>
    <row r="279" spans="3:5" ht="15.75" customHeight="1" x14ac:dyDescent="0.25">
      <c r="C279" s="17"/>
      <c r="E279" s="27"/>
    </row>
    <row r="280" spans="3:5" ht="15.75" customHeight="1" x14ac:dyDescent="0.25">
      <c r="C280" s="17"/>
      <c r="E280" s="27"/>
    </row>
    <row r="281" spans="3:5" ht="15.75" customHeight="1" x14ac:dyDescent="0.25">
      <c r="C281" s="17"/>
      <c r="E281" s="27"/>
    </row>
    <row r="282" spans="3:5" ht="15.75" customHeight="1" x14ac:dyDescent="0.25">
      <c r="C282" s="17"/>
      <c r="E282" s="27"/>
    </row>
    <row r="283" spans="3:5" ht="15.75" customHeight="1" x14ac:dyDescent="0.25">
      <c r="C283" s="17"/>
      <c r="E283" s="27"/>
    </row>
    <row r="284" spans="3:5" ht="15.75" customHeight="1" x14ac:dyDescent="0.25">
      <c r="C284" s="17"/>
      <c r="E284" s="27"/>
    </row>
    <row r="285" spans="3:5" ht="15.75" customHeight="1" x14ac:dyDescent="0.25">
      <c r="C285" s="17"/>
      <c r="E285" s="27"/>
    </row>
    <row r="286" spans="3:5" ht="15.75" customHeight="1" x14ac:dyDescent="0.25">
      <c r="C286" s="17"/>
      <c r="E286" s="27"/>
    </row>
    <row r="287" spans="3:5" ht="15.75" customHeight="1" x14ac:dyDescent="0.25">
      <c r="C287" s="17"/>
      <c r="E287" s="27"/>
    </row>
    <row r="288" spans="3:5" ht="15.75" customHeight="1" x14ac:dyDescent="0.25">
      <c r="C288" s="17"/>
      <c r="E288" s="27"/>
    </row>
    <row r="289" spans="3:5" ht="15.75" customHeight="1" x14ac:dyDescent="0.25">
      <c r="C289" s="17"/>
      <c r="E289" s="27"/>
    </row>
    <row r="290" spans="3:5" ht="15.75" customHeight="1" x14ac:dyDescent="0.25">
      <c r="C290" s="17"/>
      <c r="E290" s="27"/>
    </row>
    <row r="291" spans="3:5" ht="15.75" customHeight="1" x14ac:dyDescent="0.25">
      <c r="C291" s="17"/>
      <c r="E291" s="27"/>
    </row>
    <row r="292" spans="3:5" ht="15.75" customHeight="1" x14ac:dyDescent="0.25">
      <c r="C292" s="17"/>
      <c r="E292" s="27"/>
    </row>
    <row r="293" spans="3:5" ht="15.75" customHeight="1" x14ac:dyDescent="0.25">
      <c r="C293" s="17"/>
      <c r="E293" s="27"/>
    </row>
    <row r="294" spans="3:5" ht="15.75" customHeight="1" x14ac:dyDescent="0.25">
      <c r="C294" s="17"/>
      <c r="E294" s="27"/>
    </row>
    <row r="295" spans="3:5" ht="15.75" customHeight="1" x14ac:dyDescent="0.25">
      <c r="C295" s="17"/>
      <c r="E295" s="27"/>
    </row>
    <row r="296" spans="3:5" ht="15.75" customHeight="1" x14ac:dyDescent="0.25">
      <c r="C296" s="17"/>
      <c r="E296" s="27"/>
    </row>
    <row r="297" spans="3:5" ht="15.75" customHeight="1" x14ac:dyDescent="0.25">
      <c r="C297" s="17"/>
      <c r="E297" s="27"/>
    </row>
    <row r="298" spans="3:5" ht="15.75" customHeight="1" x14ac:dyDescent="0.25">
      <c r="C298" s="17"/>
      <c r="E298" s="27"/>
    </row>
    <row r="299" spans="3:5" ht="15.75" customHeight="1" x14ac:dyDescent="0.25">
      <c r="C299" s="17"/>
      <c r="E299" s="27"/>
    </row>
    <row r="300" spans="3:5" ht="15.75" customHeight="1" x14ac:dyDescent="0.25">
      <c r="C300" s="17"/>
      <c r="E300" s="27"/>
    </row>
    <row r="301" spans="3:5" ht="15.75" customHeight="1" x14ac:dyDescent="0.25">
      <c r="C301" s="17"/>
      <c r="E301" s="27"/>
    </row>
    <row r="302" spans="3:5" ht="15.75" customHeight="1" x14ac:dyDescent="0.25">
      <c r="C302" s="17"/>
      <c r="E302" s="27"/>
    </row>
    <row r="303" spans="3:5" ht="15.75" customHeight="1" x14ac:dyDescent="0.25">
      <c r="C303" s="17"/>
      <c r="E303" s="27"/>
    </row>
    <row r="304" spans="3:5" ht="15.75" customHeight="1" x14ac:dyDescent="0.25">
      <c r="C304" s="17"/>
      <c r="E304" s="27"/>
    </row>
    <row r="305" spans="3:5" ht="15.75" customHeight="1" x14ac:dyDescent="0.25">
      <c r="C305" s="17"/>
      <c r="E305" s="27"/>
    </row>
    <row r="306" spans="3:5" ht="15.75" customHeight="1" x14ac:dyDescent="0.25">
      <c r="C306" s="17"/>
      <c r="E306" s="27"/>
    </row>
    <row r="307" spans="3:5" ht="15.75" customHeight="1" x14ac:dyDescent="0.25">
      <c r="C307" s="17"/>
      <c r="E307" s="27"/>
    </row>
    <row r="308" spans="3:5" ht="15.75" customHeight="1" x14ac:dyDescent="0.25">
      <c r="C308" s="17"/>
      <c r="E308" s="27"/>
    </row>
    <row r="309" spans="3:5" ht="15.75" customHeight="1" x14ac:dyDescent="0.25">
      <c r="C309" s="17"/>
      <c r="E309" s="27"/>
    </row>
    <row r="310" spans="3:5" ht="15.75" customHeight="1" x14ac:dyDescent="0.25">
      <c r="C310" s="17"/>
      <c r="E310" s="27"/>
    </row>
    <row r="311" spans="3:5" ht="15.75" customHeight="1" x14ac:dyDescent="0.25">
      <c r="C311" s="17"/>
      <c r="E311" s="27"/>
    </row>
    <row r="312" spans="3:5" ht="15.75" customHeight="1" x14ac:dyDescent="0.25">
      <c r="C312" s="17"/>
      <c r="E312" s="27"/>
    </row>
    <row r="313" spans="3:5" ht="15.75" customHeight="1" x14ac:dyDescent="0.25">
      <c r="C313" s="17"/>
      <c r="E313" s="27"/>
    </row>
    <row r="314" spans="3:5" ht="15.75" customHeight="1" x14ac:dyDescent="0.25">
      <c r="C314" s="17"/>
      <c r="E314" s="27"/>
    </row>
    <row r="315" spans="3:5" ht="15.75" customHeight="1" x14ac:dyDescent="0.25">
      <c r="C315" s="17"/>
      <c r="E315" s="27"/>
    </row>
    <row r="316" spans="3:5" ht="15.75" customHeight="1" x14ac:dyDescent="0.25">
      <c r="C316" s="17"/>
      <c r="E316" s="27"/>
    </row>
    <row r="317" spans="3:5" ht="15.75" customHeight="1" x14ac:dyDescent="0.25">
      <c r="C317" s="17"/>
      <c r="E317" s="27"/>
    </row>
    <row r="318" spans="3:5" ht="15.75" customHeight="1" x14ac:dyDescent="0.25">
      <c r="C318" s="17"/>
      <c r="E318" s="27"/>
    </row>
    <row r="319" spans="3:5" ht="15.75" customHeight="1" x14ac:dyDescent="0.25">
      <c r="C319" s="17"/>
      <c r="E319" s="27"/>
    </row>
    <row r="320" spans="3:5" ht="15.75" customHeight="1" x14ac:dyDescent="0.25">
      <c r="C320" s="17"/>
      <c r="E320" s="27"/>
    </row>
    <row r="321" spans="3:5" ht="15.75" customHeight="1" x14ac:dyDescent="0.25">
      <c r="C321" s="17"/>
      <c r="E321" s="27"/>
    </row>
    <row r="322" spans="3:5" ht="15.75" customHeight="1" x14ac:dyDescent="0.25">
      <c r="C322" s="17"/>
      <c r="E322" s="27"/>
    </row>
    <row r="323" spans="3:5" ht="15.75" customHeight="1" x14ac:dyDescent="0.25">
      <c r="C323" s="17"/>
      <c r="E323" s="27"/>
    </row>
    <row r="324" spans="3:5" ht="15.75" customHeight="1" x14ac:dyDescent="0.25">
      <c r="C324" s="17"/>
      <c r="E324" s="27"/>
    </row>
    <row r="325" spans="3:5" ht="15.75" customHeight="1" x14ac:dyDescent="0.25">
      <c r="C325" s="17"/>
      <c r="E325" s="27"/>
    </row>
    <row r="326" spans="3:5" ht="15.75" customHeight="1" x14ac:dyDescent="0.25">
      <c r="C326" s="17"/>
      <c r="E326" s="27"/>
    </row>
    <row r="327" spans="3:5" ht="15.75" customHeight="1" x14ac:dyDescent="0.25">
      <c r="C327" s="17"/>
      <c r="E327" s="27"/>
    </row>
    <row r="328" spans="3:5" ht="15.75" customHeight="1" x14ac:dyDescent="0.25">
      <c r="C328" s="17"/>
      <c r="E328" s="27"/>
    </row>
    <row r="329" spans="3:5" ht="15.75" customHeight="1" x14ac:dyDescent="0.25">
      <c r="C329" s="17"/>
      <c r="E329" s="27"/>
    </row>
    <row r="330" spans="3:5" ht="15.75" customHeight="1" x14ac:dyDescent="0.25">
      <c r="C330" s="17"/>
      <c r="E330" s="27"/>
    </row>
    <row r="331" spans="3:5" ht="15.75" customHeight="1" x14ac:dyDescent="0.25">
      <c r="C331" s="17"/>
      <c r="E331" s="27"/>
    </row>
    <row r="332" spans="3:5" ht="15.75" customHeight="1" x14ac:dyDescent="0.25">
      <c r="C332" s="17"/>
      <c r="E332" s="27"/>
    </row>
    <row r="333" spans="3:5" ht="15.75" customHeight="1" x14ac:dyDescent="0.25">
      <c r="C333" s="17"/>
      <c r="E333" s="27"/>
    </row>
    <row r="334" spans="3:5" ht="15.75" customHeight="1" x14ac:dyDescent="0.25">
      <c r="C334" s="17"/>
      <c r="E334" s="27"/>
    </row>
    <row r="335" spans="3:5" ht="15.75" customHeight="1" x14ac:dyDescent="0.25">
      <c r="C335" s="17"/>
      <c r="E335" s="27"/>
    </row>
    <row r="336" spans="3:5" ht="15.75" customHeight="1" x14ac:dyDescent="0.25">
      <c r="C336" s="17"/>
      <c r="E336" s="27"/>
    </row>
    <row r="337" spans="3:5" ht="15.75" customHeight="1" x14ac:dyDescent="0.25">
      <c r="C337" s="17"/>
      <c r="E337" s="27"/>
    </row>
    <row r="338" spans="3:5" ht="15.75" customHeight="1" x14ac:dyDescent="0.25">
      <c r="C338" s="17"/>
      <c r="E338" s="27"/>
    </row>
    <row r="339" spans="3:5" ht="15.75" customHeight="1" x14ac:dyDescent="0.25">
      <c r="C339" s="17"/>
      <c r="E339" s="27"/>
    </row>
    <row r="340" spans="3:5" ht="15.75" customHeight="1" x14ac:dyDescent="0.25">
      <c r="C340" s="17"/>
      <c r="E340" s="27"/>
    </row>
    <row r="341" spans="3:5" ht="15.75" customHeight="1" x14ac:dyDescent="0.25">
      <c r="C341" s="17"/>
      <c r="E341" s="27"/>
    </row>
    <row r="342" spans="3:5" ht="15.75" customHeight="1" x14ac:dyDescent="0.25">
      <c r="C342" s="17"/>
      <c r="E342" s="27"/>
    </row>
    <row r="343" spans="3:5" ht="15.75" customHeight="1" x14ac:dyDescent="0.25">
      <c r="C343" s="17"/>
      <c r="E343" s="27"/>
    </row>
    <row r="344" spans="3:5" ht="15.75" customHeight="1" x14ac:dyDescent="0.25">
      <c r="C344" s="17"/>
      <c r="E344" s="27"/>
    </row>
    <row r="345" spans="3:5" ht="15.75" customHeight="1" x14ac:dyDescent="0.25">
      <c r="C345" s="17"/>
      <c r="E345" s="27"/>
    </row>
    <row r="346" spans="3:5" ht="15.75" customHeight="1" x14ac:dyDescent="0.25">
      <c r="C346" s="17"/>
      <c r="E346" s="27"/>
    </row>
    <row r="347" spans="3:5" ht="15.75" customHeight="1" x14ac:dyDescent="0.25">
      <c r="C347" s="17"/>
      <c r="E347" s="27"/>
    </row>
    <row r="348" spans="3:5" ht="15.75" customHeight="1" x14ac:dyDescent="0.25">
      <c r="C348" s="17"/>
      <c r="E348" s="27"/>
    </row>
    <row r="349" spans="3:5" ht="15.75" customHeight="1" x14ac:dyDescent="0.25">
      <c r="C349" s="17"/>
      <c r="E349" s="27"/>
    </row>
    <row r="350" spans="3:5" ht="15.75" customHeight="1" x14ac:dyDescent="0.25">
      <c r="C350" s="17"/>
      <c r="E350" s="27"/>
    </row>
    <row r="351" spans="3:5" ht="15.75" customHeight="1" x14ac:dyDescent="0.25">
      <c r="C351" s="17"/>
      <c r="E351" s="27"/>
    </row>
    <row r="352" spans="3:5" ht="15.75" customHeight="1" x14ac:dyDescent="0.25">
      <c r="C352" s="17"/>
      <c r="E352" s="27"/>
    </row>
    <row r="353" spans="3:5" ht="15.75" customHeight="1" x14ac:dyDescent="0.25">
      <c r="C353" s="17"/>
      <c r="E353" s="27"/>
    </row>
    <row r="354" spans="3:5" ht="15.75" customHeight="1" x14ac:dyDescent="0.25">
      <c r="C354" s="17"/>
      <c r="E354" s="27"/>
    </row>
    <row r="355" spans="3:5" ht="15.75" customHeight="1" x14ac:dyDescent="0.25">
      <c r="C355" s="17"/>
      <c r="E355" s="27"/>
    </row>
    <row r="356" spans="3:5" ht="15.75" customHeight="1" x14ac:dyDescent="0.25">
      <c r="C356" s="17"/>
      <c r="E356" s="27"/>
    </row>
    <row r="357" spans="3:5" ht="15.75" customHeight="1" x14ac:dyDescent="0.25">
      <c r="C357" s="17"/>
      <c r="E357" s="27"/>
    </row>
    <row r="358" spans="3:5" ht="15.75" customHeight="1" x14ac:dyDescent="0.25">
      <c r="C358" s="17"/>
      <c r="E358" s="27"/>
    </row>
    <row r="359" spans="3:5" ht="15.75" customHeight="1" x14ac:dyDescent="0.25">
      <c r="C359" s="17"/>
      <c r="E359" s="27"/>
    </row>
    <row r="360" spans="3:5" ht="15.75" customHeight="1" x14ac:dyDescent="0.25">
      <c r="C360" s="17"/>
      <c r="E360" s="27"/>
    </row>
    <row r="361" spans="3:5" ht="15.75" customHeight="1" x14ac:dyDescent="0.25">
      <c r="C361" s="17"/>
      <c r="E361" s="27"/>
    </row>
    <row r="362" spans="3:5" ht="15.75" customHeight="1" x14ac:dyDescent="0.25">
      <c r="C362" s="17"/>
      <c r="E362" s="27"/>
    </row>
    <row r="363" spans="3:5" ht="15.75" customHeight="1" x14ac:dyDescent="0.25">
      <c r="C363" s="17"/>
      <c r="E363" s="27"/>
    </row>
    <row r="364" spans="3:5" ht="15.75" customHeight="1" x14ac:dyDescent="0.25">
      <c r="C364" s="17"/>
      <c r="E364" s="27"/>
    </row>
    <row r="365" spans="3:5" ht="15.75" customHeight="1" x14ac:dyDescent="0.25">
      <c r="C365" s="17"/>
      <c r="E365" s="27"/>
    </row>
    <row r="366" spans="3:5" ht="15.75" customHeight="1" x14ac:dyDescent="0.25">
      <c r="C366" s="17"/>
      <c r="E366" s="27"/>
    </row>
    <row r="367" spans="3:5" ht="15.75" customHeight="1" x14ac:dyDescent="0.25">
      <c r="C367" s="17"/>
      <c r="E367" s="27"/>
    </row>
    <row r="368" spans="3:5" ht="15.75" customHeight="1" x14ac:dyDescent="0.25">
      <c r="C368" s="17"/>
      <c r="E368" s="27"/>
    </row>
    <row r="369" spans="3:5" ht="15.75" customHeight="1" x14ac:dyDescent="0.25">
      <c r="C369" s="17"/>
      <c r="E369" s="27"/>
    </row>
    <row r="370" spans="3:5" ht="15.75" customHeight="1" x14ac:dyDescent="0.25">
      <c r="C370" s="17"/>
      <c r="E370" s="27"/>
    </row>
    <row r="371" spans="3:5" ht="15.75" customHeight="1" x14ac:dyDescent="0.25">
      <c r="C371" s="17"/>
      <c r="E371" s="27"/>
    </row>
    <row r="372" spans="3:5" ht="15.75" customHeight="1" x14ac:dyDescent="0.25">
      <c r="C372" s="17"/>
      <c r="E372" s="27"/>
    </row>
    <row r="373" spans="3:5" ht="15.75" customHeight="1" x14ac:dyDescent="0.25">
      <c r="C373" s="17"/>
      <c r="E373" s="27"/>
    </row>
    <row r="374" spans="3:5" ht="15.75" customHeight="1" x14ac:dyDescent="0.25">
      <c r="C374" s="17"/>
      <c r="E374" s="27"/>
    </row>
    <row r="375" spans="3:5" ht="15.75" customHeight="1" x14ac:dyDescent="0.25">
      <c r="C375" s="17"/>
      <c r="E375" s="27"/>
    </row>
    <row r="376" spans="3:5" ht="15.75" customHeight="1" x14ac:dyDescent="0.25">
      <c r="C376" s="17"/>
      <c r="E376" s="27"/>
    </row>
    <row r="377" spans="3:5" ht="15.75" customHeight="1" x14ac:dyDescent="0.25">
      <c r="C377" s="17"/>
      <c r="E377" s="27"/>
    </row>
    <row r="378" spans="3:5" ht="15.75" customHeight="1" x14ac:dyDescent="0.25">
      <c r="C378" s="17"/>
      <c r="E378" s="27"/>
    </row>
    <row r="379" spans="3:5" ht="15.75" customHeight="1" x14ac:dyDescent="0.25">
      <c r="C379" s="17"/>
      <c r="E379" s="27"/>
    </row>
    <row r="380" spans="3:5" ht="15.75" customHeight="1" x14ac:dyDescent="0.25">
      <c r="C380" s="17"/>
      <c r="E380" s="27"/>
    </row>
    <row r="381" spans="3:5" ht="15.75" customHeight="1" x14ac:dyDescent="0.25">
      <c r="C381" s="17"/>
      <c r="E381" s="27"/>
    </row>
    <row r="382" spans="3:5" ht="15.75" customHeight="1" x14ac:dyDescent="0.25">
      <c r="C382" s="17"/>
      <c r="E382" s="27"/>
    </row>
    <row r="383" spans="3:5" ht="15.75" customHeight="1" x14ac:dyDescent="0.25">
      <c r="C383" s="17"/>
      <c r="E383" s="27"/>
    </row>
    <row r="384" spans="3:5" ht="15.75" customHeight="1" x14ac:dyDescent="0.25">
      <c r="C384" s="17"/>
      <c r="E384" s="27"/>
    </row>
    <row r="385" spans="3:5" ht="15.75" customHeight="1" x14ac:dyDescent="0.25">
      <c r="C385" s="17"/>
      <c r="E385" s="27"/>
    </row>
    <row r="386" spans="3:5" ht="15.75" customHeight="1" x14ac:dyDescent="0.25">
      <c r="C386" s="17"/>
      <c r="E386" s="27"/>
    </row>
    <row r="387" spans="3:5" ht="15.75" customHeight="1" x14ac:dyDescent="0.25">
      <c r="C387" s="17"/>
      <c r="E387" s="27"/>
    </row>
    <row r="388" spans="3:5" ht="15.75" customHeight="1" x14ac:dyDescent="0.25">
      <c r="C388" s="17"/>
      <c r="E388" s="27"/>
    </row>
    <row r="389" spans="3:5" ht="15.75" customHeight="1" x14ac:dyDescent="0.25">
      <c r="C389" s="17"/>
      <c r="E389" s="27"/>
    </row>
    <row r="390" spans="3:5" ht="15.75" customHeight="1" x14ac:dyDescent="0.25">
      <c r="C390" s="17"/>
      <c r="E390" s="27"/>
    </row>
    <row r="391" spans="3:5" ht="15.75" customHeight="1" x14ac:dyDescent="0.25">
      <c r="C391" s="17"/>
      <c r="E391" s="27"/>
    </row>
    <row r="392" spans="3:5" ht="15.75" customHeight="1" x14ac:dyDescent="0.25">
      <c r="C392" s="17"/>
      <c r="E392" s="27"/>
    </row>
    <row r="393" spans="3:5" ht="15.75" customHeight="1" x14ac:dyDescent="0.25">
      <c r="C393" s="17"/>
      <c r="E393" s="27"/>
    </row>
    <row r="394" spans="3:5" ht="15.75" customHeight="1" x14ac:dyDescent="0.25">
      <c r="C394" s="17"/>
      <c r="E394" s="27"/>
    </row>
    <row r="395" spans="3:5" ht="15.75" customHeight="1" x14ac:dyDescent="0.25">
      <c r="C395" s="17"/>
      <c r="E395" s="27"/>
    </row>
    <row r="396" spans="3:5" ht="15.75" customHeight="1" x14ac:dyDescent="0.25">
      <c r="C396" s="17"/>
      <c r="E396" s="27"/>
    </row>
    <row r="397" spans="3:5" ht="15.75" customHeight="1" x14ac:dyDescent="0.25">
      <c r="C397" s="17"/>
      <c r="E397" s="27"/>
    </row>
    <row r="398" spans="3:5" ht="15.75" customHeight="1" x14ac:dyDescent="0.25">
      <c r="C398" s="17"/>
      <c r="E398" s="27"/>
    </row>
    <row r="399" spans="3:5" ht="15.75" customHeight="1" x14ac:dyDescent="0.25">
      <c r="C399" s="17"/>
      <c r="E399" s="27"/>
    </row>
    <row r="400" spans="3:5" ht="15.75" customHeight="1" x14ac:dyDescent="0.25">
      <c r="C400" s="17"/>
      <c r="E400" s="27"/>
    </row>
    <row r="401" spans="3:5" ht="15.75" customHeight="1" x14ac:dyDescent="0.25">
      <c r="C401" s="17"/>
      <c r="E401" s="27"/>
    </row>
    <row r="402" spans="3:5" ht="15.75" customHeight="1" x14ac:dyDescent="0.25">
      <c r="C402" s="17"/>
      <c r="E402" s="27"/>
    </row>
    <row r="403" spans="3:5" ht="15.75" customHeight="1" x14ac:dyDescent="0.25">
      <c r="C403" s="17"/>
      <c r="E403" s="27"/>
    </row>
    <row r="404" spans="3:5" ht="15.75" customHeight="1" x14ac:dyDescent="0.25">
      <c r="C404" s="17"/>
      <c r="E404" s="27"/>
    </row>
    <row r="405" spans="3:5" ht="15.75" customHeight="1" x14ac:dyDescent="0.25">
      <c r="C405" s="17"/>
      <c r="E405" s="27"/>
    </row>
    <row r="406" spans="3:5" ht="15.75" customHeight="1" x14ac:dyDescent="0.25">
      <c r="C406" s="17"/>
      <c r="E406" s="27"/>
    </row>
    <row r="407" spans="3:5" ht="15.75" customHeight="1" x14ac:dyDescent="0.25">
      <c r="C407" s="17"/>
      <c r="E407" s="27"/>
    </row>
    <row r="408" spans="3:5" ht="15.75" customHeight="1" x14ac:dyDescent="0.25">
      <c r="C408" s="17"/>
      <c r="E408" s="27"/>
    </row>
    <row r="409" spans="3:5" ht="15.75" customHeight="1" x14ac:dyDescent="0.25">
      <c r="C409" s="17"/>
      <c r="E409" s="27"/>
    </row>
    <row r="410" spans="3:5" ht="15.75" customHeight="1" x14ac:dyDescent="0.25">
      <c r="C410" s="17"/>
      <c r="E410" s="27"/>
    </row>
    <row r="411" spans="3:5" ht="15.75" customHeight="1" x14ac:dyDescent="0.25">
      <c r="C411" s="17"/>
      <c r="E411" s="27"/>
    </row>
    <row r="412" spans="3:5" ht="15.75" customHeight="1" x14ac:dyDescent="0.25">
      <c r="C412" s="17"/>
      <c r="E412" s="27"/>
    </row>
    <row r="413" spans="3:5" ht="15.75" customHeight="1" x14ac:dyDescent="0.25">
      <c r="C413" s="17"/>
      <c r="E413" s="27"/>
    </row>
    <row r="414" spans="3:5" ht="15.75" customHeight="1" x14ac:dyDescent="0.25">
      <c r="C414" s="17"/>
      <c r="E414" s="27"/>
    </row>
    <row r="415" spans="3:5" ht="15.75" customHeight="1" x14ac:dyDescent="0.25">
      <c r="C415" s="17"/>
      <c r="E415" s="27"/>
    </row>
    <row r="416" spans="3:5" ht="15.75" customHeight="1" x14ac:dyDescent="0.25">
      <c r="C416" s="17"/>
      <c r="E416" s="27"/>
    </row>
    <row r="417" spans="3:5" ht="15.75" customHeight="1" x14ac:dyDescent="0.25">
      <c r="C417" s="17"/>
      <c r="E417" s="27"/>
    </row>
    <row r="418" spans="3:5" ht="15.75" customHeight="1" x14ac:dyDescent="0.25">
      <c r="C418" s="17"/>
      <c r="E418" s="27"/>
    </row>
    <row r="419" spans="3:5" ht="15.75" customHeight="1" x14ac:dyDescent="0.25">
      <c r="C419" s="17"/>
      <c r="E419" s="27"/>
    </row>
    <row r="420" spans="3:5" ht="15.75" customHeight="1" x14ac:dyDescent="0.25">
      <c r="C420" s="17"/>
      <c r="E420" s="27"/>
    </row>
    <row r="421" spans="3:5" ht="15.75" customHeight="1" x14ac:dyDescent="0.25">
      <c r="C421" s="17"/>
      <c r="E421" s="27"/>
    </row>
    <row r="422" spans="3:5" ht="15.75" customHeight="1" x14ac:dyDescent="0.25">
      <c r="C422" s="17"/>
      <c r="E422" s="27"/>
    </row>
    <row r="423" spans="3:5" ht="15.75" customHeight="1" x14ac:dyDescent="0.25">
      <c r="C423" s="17"/>
      <c r="E423" s="27"/>
    </row>
    <row r="424" spans="3:5" ht="15.75" customHeight="1" x14ac:dyDescent="0.25">
      <c r="C424" s="17"/>
      <c r="E424" s="27"/>
    </row>
    <row r="425" spans="3:5" ht="15.75" customHeight="1" x14ac:dyDescent="0.25">
      <c r="C425" s="17"/>
      <c r="E425" s="27"/>
    </row>
    <row r="426" spans="3:5" ht="15.75" customHeight="1" x14ac:dyDescent="0.25">
      <c r="C426" s="17"/>
      <c r="E426" s="27"/>
    </row>
    <row r="427" spans="3:5" ht="15.75" customHeight="1" x14ac:dyDescent="0.25">
      <c r="C427" s="17"/>
      <c r="E427" s="27"/>
    </row>
    <row r="428" spans="3:5" ht="15.75" customHeight="1" x14ac:dyDescent="0.25">
      <c r="C428" s="17"/>
      <c r="E428" s="27"/>
    </row>
    <row r="429" spans="3:5" ht="15.75" customHeight="1" x14ac:dyDescent="0.25">
      <c r="C429" s="17"/>
      <c r="E429" s="27"/>
    </row>
    <row r="430" spans="3:5" ht="15.75" customHeight="1" x14ac:dyDescent="0.25">
      <c r="C430" s="17"/>
      <c r="E430" s="27"/>
    </row>
    <row r="431" spans="3:5" ht="15.75" customHeight="1" x14ac:dyDescent="0.25">
      <c r="C431" s="17"/>
      <c r="E431" s="27"/>
    </row>
    <row r="432" spans="3:5" ht="15.75" customHeight="1" x14ac:dyDescent="0.25">
      <c r="C432" s="17"/>
      <c r="E432" s="27"/>
    </row>
    <row r="433" spans="3:5" ht="15.75" customHeight="1" x14ac:dyDescent="0.25">
      <c r="C433" s="17"/>
      <c r="E433" s="27"/>
    </row>
    <row r="434" spans="3:5" ht="15.75" customHeight="1" x14ac:dyDescent="0.25">
      <c r="C434" s="17"/>
      <c r="E434" s="27"/>
    </row>
    <row r="435" spans="3:5" ht="15.75" customHeight="1" x14ac:dyDescent="0.25">
      <c r="C435" s="17"/>
      <c r="E435" s="27"/>
    </row>
    <row r="436" spans="3:5" ht="15.75" customHeight="1" x14ac:dyDescent="0.25">
      <c r="C436" s="17"/>
      <c r="E436" s="27"/>
    </row>
    <row r="437" spans="3:5" ht="15.75" customHeight="1" x14ac:dyDescent="0.25">
      <c r="C437" s="17"/>
      <c r="E437" s="27"/>
    </row>
    <row r="438" spans="3:5" ht="15.75" customHeight="1" x14ac:dyDescent="0.25">
      <c r="C438" s="17"/>
      <c r="E438" s="27"/>
    </row>
    <row r="439" spans="3:5" ht="15.75" customHeight="1" x14ac:dyDescent="0.25">
      <c r="C439" s="17"/>
      <c r="E439" s="27"/>
    </row>
    <row r="440" spans="3:5" ht="15.75" customHeight="1" x14ac:dyDescent="0.25">
      <c r="C440" s="17"/>
      <c r="E440" s="27"/>
    </row>
    <row r="441" spans="3:5" ht="15.75" customHeight="1" x14ac:dyDescent="0.25">
      <c r="C441" s="17"/>
      <c r="E441" s="27"/>
    </row>
    <row r="442" spans="3:5" ht="15.75" customHeight="1" x14ac:dyDescent="0.25">
      <c r="C442" s="17"/>
      <c r="E442" s="27"/>
    </row>
    <row r="443" spans="3:5" ht="15.75" customHeight="1" x14ac:dyDescent="0.25">
      <c r="C443" s="17"/>
      <c r="E443" s="27"/>
    </row>
    <row r="444" spans="3:5" ht="15.75" customHeight="1" x14ac:dyDescent="0.25">
      <c r="C444" s="17"/>
      <c r="E444" s="27"/>
    </row>
    <row r="445" spans="3:5" ht="15.75" customHeight="1" x14ac:dyDescent="0.25">
      <c r="C445" s="17"/>
      <c r="E445" s="27"/>
    </row>
    <row r="446" spans="3:5" ht="15.75" customHeight="1" x14ac:dyDescent="0.25">
      <c r="C446" s="17"/>
      <c r="E446" s="27"/>
    </row>
    <row r="447" spans="3:5" ht="15.75" customHeight="1" x14ac:dyDescent="0.25">
      <c r="C447" s="17"/>
      <c r="E447" s="27"/>
    </row>
    <row r="448" spans="3:5" ht="15.75" customHeight="1" x14ac:dyDescent="0.25">
      <c r="C448" s="17"/>
      <c r="E448" s="27"/>
    </row>
    <row r="449" spans="3:5" ht="15.75" customHeight="1" x14ac:dyDescent="0.25">
      <c r="C449" s="17"/>
      <c r="E449" s="27"/>
    </row>
    <row r="450" spans="3:5" ht="15.75" customHeight="1" x14ac:dyDescent="0.25">
      <c r="C450" s="17"/>
      <c r="E450" s="27"/>
    </row>
    <row r="451" spans="3:5" ht="15.75" customHeight="1" x14ac:dyDescent="0.25">
      <c r="C451" s="17"/>
      <c r="E451" s="27"/>
    </row>
    <row r="452" spans="3:5" ht="15.75" customHeight="1" x14ac:dyDescent="0.25">
      <c r="C452" s="17"/>
      <c r="E452" s="27"/>
    </row>
    <row r="453" spans="3:5" ht="15.75" customHeight="1" x14ac:dyDescent="0.25">
      <c r="C453" s="17"/>
      <c r="E453" s="27"/>
    </row>
    <row r="454" spans="3:5" ht="15.75" customHeight="1" x14ac:dyDescent="0.25">
      <c r="C454" s="17"/>
      <c r="E454" s="27"/>
    </row>
    <row r="455" spans="3:5" ht="15.75" customHeight="1" x14ac:dyDescent="0.25">
      <c r="C455" s="17"/>
      <c r="E455" s="27"/>
    </row>
    <row r="456" spans="3:5" ht="15.75" customHeight="1" x14ac:dyDescent="0.25">
      <c r="C456" s="17"/>
      <c r="E456" s="27"/>
    </row>
    <row r="457" spans="3:5" ht="15.75" customHeight="1" x14ac:dyDescent="0.25">
      <c r="C457" s="17"/>
      <c r="E457" s="27"/>
    </row>
    <row r="458" spans="3:5" ht="15.75" customHeight="1" x14ac:dyDescent="0.25">
      <c r="C458" s="17"/>
      <c r="E458" s="27"/>
    </row>
    <row r="459" spans="3:5" ht="15.75" customHeight="1" x14ac:dyDescent="0.25">
      <c r="C459" s="17"/>
      <c r="E459" s="27"/>
    </row>
    <row r="460" spans="3:5" ht="15.75" customHeight="1" x14ac:dyDescent="0.25">
      <c r="C460" s="17"/>
      <c r="E460" s="27"/>
    </row>
    <row r="461" spans="3:5" ht="15.75" customHeight="1" x14ac:dyDescent="0.25">
      <c r="C461" s="17"/>
      <c r="E461" s="27"/>
    </row>
    <row r="462" spans="3:5" ht="15.75" customHeight="1" x14ac:dyDescent="0.25">
      <c r="C462" s="17"/>
      <c r="E462" s="27"/>
    </row>
    <row r="463" spans="3:5" ht="15.75" customHeight="1" x14ac:dyDescent="0.25">
      <c r="C463" s="17"/>
      <c r="E463" s="27"/>
    </row>
    <row r="464" spans="3:5" ht="15.75" customHeight="1" x14ac:dyDescent="0.25">
      <c r="C464" s="17"/>
      <c r="E464" s="27"/>
    </row>
    <row r="465" spans="3:5" ht="15.75" customHeight="1" x14ac:dyDescent="0.25">
      <c r="C465" s="17"/>
      <c r="E465" s="27"/>
    </row>
    <row r="466" spans="3:5" ht="15.75" customHeight="1" x14ac:dyDescent="0.25">
      <c r="C466" s="17"/>
      <c r="E466" s="27"/>
    </row>
    <row r="467" spans="3:5" ht="15.75" customHeight="1" x14ac:dyDescent="0.25">
      <c r="C467" s="17"/>
      <c r="E467" s="27"/>
    </row>
    <row r="468" spans="3:5" ht="15.75" customHeight="1" x14ac:dyDescent="0.25">
      <c r="C468" s="17"/>
      <c r="E468" s="27"/>
    </row>
    <row r="469" spans="3:5" ht="15.75" customHeight="1" x14ac:dyDescent="0.25">
      <c r="C469" s="17"/>
      <c r="E469" s="27"/>
    </row>
    <row r="470" spans="3:5" ht="15.75" customHeight="1" x14ac:dyDescent="0.25">
      <c r="C470" s="17"/>
      <c r="E470" s="27"/>
    </row>
    <row r="471" spans="3:5" ht="15.75" customHeight="1" x14ac:dyDescent="0.25">
      <c r="C471" s="17"/>
      <c r="E471" s="27"/>
    </row>
    <row r="472" spans="3:5" ht="15.75" customHeight="1" x14ac:dyDescent="0.25">
      <c r="C472" s="17"/>
      <c r="E472" s="27"/>
    </row>
    <row r="473" spans="3:5" ht="15.75" customHeight="1" x14ac:dyDescent="0.25">
      <c r="C473" s="17"/>
      <c r="E473" s="27"/>
    </row>
    <row r="474" spans="3:5" ht="15.75" customHeight="1" x14ac:dyDescent="0.25">
      <c r="C474" s="17"/>
      <c r="E474" s="27"/>
    </row>
    <row r="475" spans="3:5" ht="15.75" customHeight="1" x14ac:dyDescent="0.25">
      <c r="C475" s="17"/>
      <c r="E475" s="27"/>
    </row>
    <row r="476" spans="3:5" ht="15.75" customHeight="1" x14ac:dyDescent="0.25">
      <c r="C476" s="17"/>
      <c r="E476" s="27"/>
    </row>
    <row r="477" spans="3:5" ht="15.75" customHeight="1" x14ac:dyDescent="0.25">
      <c r="C477" s="17"/>
      <c r="E477" s="27"/>
    </row>
    <row r="478" spans="3:5" ht="15.75" customHeight="1" x14ac:dyDescent="0.25">
      <c r="C478" s="17"/>
      <c r="E478" s="27"/>
    </row>
    <row r="479" spans="3:5" ht="15.75" customHeight="1" x14ac:dyDescent="0.25">
      <c r="C479" s="17"/>
      <c r="E479" s="27"/>
    </row>
    <row r="480" spans="3:5" ht="15.75" customHeight="1" x14ac:dyDescent="0.25">
      <c r="C480" s="17"/>
      <c r="E480" s="27"/>
    </row>
    <row r="481" spans="3:5" ht="15.75" customHeight="1" x14ac:dyDescent="0.25">
      <c r="C481" s="17"/>
      <c r="E481" s="27"/>
    </row>
    <row r="482" spans="3:5" ht="15.75" customHeight="1" x14ac:dyDescent="0.25">
      <c r="C482" s="17"/>
      <c r="E482" s="27"/>
    </row>
    <row r="483" spans="3:5" ht="15.75" customHeight="1" x14ac:dyDescent="0.25">
      <c r="C483" s="17"/>
      <c r="E483" s="27"/>
    </row>
    <row r="484" spans="3:5" ht="15.75" customHeight="1" x14ac:dyDescent="0.25">
      <c r="C484" s="17"/>
      <c r="E484" s="27"/>
    </row>
    <row r="485" spans="3:5" ht="15.75" customHeight="1" x14ac:dyDescent="0.25">
      <c r="C485" s="17"/>
      <c r="E485" s="27"/>
    </row>
    <row r="486" spans="3:5" ht="15.75" customHeight="1" x14ac:dyDescent="0.25">
      <c r="C486" s="17"/>
      <c r="E486" s="27"/>
    </row>
    <row r="487" spans="3:5" ht="15.75" customHeight="1" x14ac:dyDescent="0.25">
      <c r="C487" s="17"/>
      <c r="E487" s="27"/>
    </row>
    <row r="488" spans="3:5" ht="15.75" customHeight="1" x14ac:dyDescent="0.25">
      <c r="C488" s="17"/>
      <c r="E488" s="27"/>
    </row>
    <row r="489" spans="3:5" ht="15.75" customHeight="1" x14ac:dyDescent="0.25">
      <c r="C489" s="17"/>
      <c r="E489" s="27"/>
    </row>
    <row r="490" spans="3:5" ht="15.75" customHeight="1" x14ac:dyDescent="0.25">
      <c r="C490" s="17"/>
      <c r="E490" s="27"/>
    </row>
    <row r="491" spans="3:5" ht="15.75" customHeight="1" x14ac:dyDescent="0.25">
      <c r="C491" s="17"/>
      <c r="E491" s="27"/>
    </row>
    <row r="492" spans="3:5" ht="15.75" customHeight="1" x14ac:dyDescent="0.25">
      <c r="C492" s="17"/>
      <c r="E492" s="27"/>
    </row>
    <row r="493" spans="3:5" ht="15.75" customHeight="1" x14ac:dyDescent="0.25">
      <c r="C493" s="17"/>
      <c r="E493" s="27"/>
    </row>
    <row r="494" spans="3:5" ht="15.75" customHeight="1" x14ac:dyDescent="0.25">
      <c r="C494" s="17"/>
      <c r="E494" s="27"/>
    </row>
    <row r="495" spans="3:5" ht="15.75" customHeight="1" x14ac:dyDescent="0.25">
      <c r="C495" s="17"/>
      <c r="E495" s="27"/>
    </row>
    <row r="496" spans="3:5" ht="15.75" customHeight="1" x14ac:dyDescent="0.25">
      <c r="C496" s="17"/>
      <c r="E496" s="27"/>
    </row>
    <row r="497" spans="3:5" ht="15.75" customHeight="1" x14ac:dyDescent="0.25">
      <c r="C497" s="17"/>
      <c r="E497" s="27"/>
    </row>
    <row r="498" spans="3:5" ht="15.75" customHeight="1" x14ac:dyDescent="0.25">
      <c r="C498" s="17"/>
      <c r="E498" s="27"/>
    </row>
    <row r="499" spans="3:5" ht="15.75" customHeight="1" x14ac:dyDescent="0.25">
      <c r="C499" s="17"/>
      <c r="E499" s="27"/>
    </row>
    <row r="500" spans="3:5" ht="15.75" customHeight="1" x14ac:dyDescent="0.25">
      <c r="C500" s="17"/>
      <c r="E500" s="27"/>
    </row>
    <row r="501" spans="3:5" ht="15.75" customHeight="1" x14ac:dyDescent="0.25">
      <c r="C501" s="17"/>
      <c r="E501" s="27"/>
    </row>
    <row r="502" spans="3:5" ht="15.75" customHeight="1" x14ac:dyDescent="0.25">
      <c r="C502" s="17"/>
      <c r="E502" s="27"/>
    </row>
    <row r="503" spans="3:5" ht="15.75" customHeight="1" x14ac:dyDescent="0.25">
      <c r="C503" s="17"/>
      <c r="E503" s="27"/>
    </row>
    <row r="504" spans="3:5" ht="15.75" customHeight="1" x14ac:dyDescent="0.25">
      <c r="C504" s="17"/>
      <c r="E504" s="27"/>
    </row>
    <row r="505" spans="3:5" ht="15.75" customHeight="1" x14ac:dyDescent="0.25">
      <c r="C505" s="17"/>
      <c r="E505" s="27"/>
    </row>
    <row r="506" spans="3:5" ht="15.75" customHeight="1" x14ac:dyDescent="0.25">
      <c r="C506" s="17"/>
      <c r="E506" s="27"/>
    </row>
    <row r="507" spans="3:5" ht="15.75" customHeight="1" x14ac:dyDescent="0.25">
      <c r="C507" s="17"/>
      <c r="E507" s="27"/>
    </row>
    <row r="508" spans="3:5" ht="15.75" customHeight="1" x14ac:dyDescent="0.25">
      <c r="C508" s="17"/>
      <c r="E508" s="27"/>
    </row>
    <row r="509" spans="3:5" ht="15.75" customHeight="1" x14ac:dyDescent="0.25">
      <c r="C509" s="17"/>
      <c r="E509" s="27"/>
    </row>
    <row r="510" spans="3:5" ht="15.75" customHeight="1" x14ac:dyDescent="0.25">
      <c r="C510" s="17"/>
      <c r="E510" s="27"/>
    </row>
    <row r="511" spans="3:5" ht="15.75" customHeight="1" x14ac:dyDescent="0.25">
      <c r="C511" s="17"/>
      <c r="E511" s="27"/>
    </row>
    <row r="512" spans="3:5" ht="15.75" customHeight="1" x14ac:dyDescent="0.25">
      <c r="C512" s="17"/>
      <c r="E512" s="27"/>
    </row>
    <row r="513" spans="3:5" ht="15.75" customHeight="1" x14ac:dyDescent="0.25">
      <c r="C513" s="17"/>
      <c r="E513" s="27"/>
    </row>
    <row r="514" spans="3:5" ht="15.75" customHeight="1" x14ac:dyDescent="0.25">
      <c r="C514" s="17"/>
      <c r="E514" s="27"/>
    </row>
    <row r="515" spans="3:5" ht="15.75" customHeight="1" x14ac:dyDescent="0.25">
      <c r="C515" s="17"/>
      <c r="E515" s="27"/>
    </row>
    <row r="516" spans="3:5" ht="15.75" customHeight="1" x14ac:dyDescent="0.25">
      <c r="C516" s="17"/>
      <c r="E516" s="27"/>
    </row>
    <row r="517" spans="3:5" ht="15.75" customHeight="1" x14ac:dyDescent="0.25">
      <c r="C517" s="17"/>
      <c r="E517" s="27"/>
    </row>
    <row r="518" spans="3:5" ht="15.75" customHeight="1" x14ac:dyDescent="0.25">
      <c r="C518" s="17"/>
      <c r="E518" s="27"/>
    </row>
    <row r="519" spans="3:5" ht="15.75" customHeight="1" x14ac:dyDescent="0.25">
      <c r="C519" s="17"/>
      <c r="E519" s="27"/>
    </row>
    <row r="520" spans="3:5" ht="15.75" customHeight="1" x14ac:dyDescent="0.25">
      <c r="C520" s="17"/>
      <c r="E520" s="27"/>
    </row>
    <row r="521" spans="3:5" ht="15.75" customHeight="1" x14ac:dyDescent="0.25">
      <c r="C521" s="17"/>
      <c r="E521" s="27"/>
    </row>
    <row r="522" spans="3:5" ht="15.75" customHeight="1" x14ac:dyDescent="0.25">
      <c r="C522" s="17"/>
      <c r="E522" s="27"/>
    </row>
    <row r="523" spans="3:5" ht="15.75" customHeight="1" x14ac:dyDescent="0.25">
      <c r="C523" s="17"/>
      <c r="E523" s="27"/>
    </row>
    <row r="524" spans="3:5" ht="15.75" customHeight="1" x14ac:dyDescent="0.25">
      <c r="C524" s="17"/>
      <c r="E524" s="27"/>
    </row>
    <row r="525" spans="3:5" ht="15.75" customHeight="1" x14ac:dyDescent="0.25">
      <c r="C525" s="17"/>
      <c r="E525" s="27"/>
    </row>
    <row r="526" spans="3:5" ht="15.75" customHeight="1" x14ac:dyDescent="0.25">
      <c r="C526" s="17"/>
      <c r="E526" s="27"/>
    </row>
    <row r="527" spans="3:5" ht="15.75" customHeight="1" x14ac:dyDescent="0.25">
      <c r="C527" s="17"/>
      <c r="E527" s="27"/>
    </row>
    <row r="528" spans="3:5" ht="15.75" customHeight="1" x14ac:dyDescent="0.25">
      <c r="C528" s="17"/>
      <c r="E528" s="27"/>
    </row>
    <row r="529" spans="3:5" ht="15.75" customHeight="1" x14ac:dyDescent="0.25">
      <c r="C529" s="17"/>
      <c r="E529" s="27"/>
    </row>
    <row r="530" spans="3:5" ht="15.75" customHeight="1" x14ac:dyDescent="0.25">
      <c r="C530" s="17"/>
      <c r="E530" s="27"/>
    </row>
    <row r="531" spans="3:5" ht="15.75" customHeight="1" x14ac:dyDescent="0.25">
      <c r="C531" s="17"/>
      <c r="E531" s="27"/>
    </row>
    <row r="532" spans="3:5" ht="15.75" customHeight="1" x14ac:dyDescent="0.25">
      <c r="C532" s="17"/>
      <c r="E532" s="27"/>
    </row>
    <row r="533" spans="3:5" ht="15.75" customHeight="1" x14ac:dyDescent="0.25">
      <c r="C533" s="17"/>
      <c r="E533" s="27"/>
    </row>
    <row r="534" spans="3:5" ht="15.75" customHeight="1" x14ac:dyDescent="0.25">
      <c r="C534" s="17"/>
      <c r="E534" s="27"/>
    </row>
    <row r="535" spans="3:5" ht="15.75" customHeight="1" x14ac:dyDescent="0.25">
      <c r="C535" s="17"/>
      <c r="E535" s="27"/>
    </row>
    <row r="536" spans="3:5" ht="15.75" customHeight="1" x14ac:dyDescent="0.25">
      <c r="C536" s="17"/>
      <c r="E536" s="27"/>
    </row>
    <row r="537" spans="3:5" ht="15.75" customHeight="1" x14ac:dyDescent="0.25">
      <c r="C537" s="17"/>
      <c r="E537" s="27"/>
    </row>
    <row r="538" spans="3:5" ht="15.75" customHeight="1" x14ac:dyDescent="0.25">
      <c r="C538" s="17"/>
      <c r="E538" s="27"/>
    </row>
    <row r="539" spans="3:5" ht="15.75" customHeight="1" x14ac:dyDescent="0.25">
      <c r="C539" s="17"/>
      <c r="E539" s="27"/>
    </row>
    <row r="540" spans="3:5" ht="15.75" customHeight="1" x14ac:dyDescent="0.25">
      <c r="C540" s="17"/>
      <c r="E540" s="27"/>
    </row>
    <row r="541" spans="3:5" ht="15.75" customHeight="1" x14ac:dyDescent="0.25">
      <c r="C541" s="17"/>
      <c r="E541" s="27"/>
    </row>
    <row r="542" spans="3:5" ht="15.75" customHeight="1" x14ac:dyDescent="0.25">
      <c r="C542" s="17"/>
      <c r="E542" s="27"/>
    </row>
    <row r="543" spans="3:5" ht="15.75" customHeight="1" x14ac:dyDescent="0.25">
      <c r="C543" s="17"/>
      <c r="E543" s="27"/>
    </row>
    <row r="544" spans="3:5" ht="15.75" customHeight="1" x14ac:dyDescent="0.25">
      <c r="C544" s="17"/>
      <c r="E544" s="27"/>
    </row>
    <row r="545" spans="3:5" ht="15.75" customHeight="1" x14ac:dyDescent="0.25">
      <c r="C545" s="17"/>
      <c r="E545" s="27"/>
    </row>
    <row r="546" spans="3:5" ht="15.75" customHeight="1" x14ac:dyDescent="0.25">
      <c r="C546" s="17"/>
      <c r="E546" s="27"/>
    </row>
    <row r="547" spans="3:5" ht="15.75" customHeight="1" x14ac:dyDescent="0.25">
      <c r="C547" s="17"/>
      <c r="E547" s="27"/>
    </row>
    <row r="548" spans="3:5" ht="15.75" customHeight="1" x14ac:dyDescent="0.25">
      <c r="C548" s="17"/>
      <c r="E548" s="27"/>
    </row>
    <row r="549" spans="3:5" ht="15.75" customHeight="1" x14ac:dyDescent="0.25">
      <c r="C549" s="17"/>
      <c r="E549" s="27"/>
    </row>
    <row r="550" spans="3:5" ht="15.75" customHeight="1" x14ac:dyDescent="0.25">
      <c r="C550" s="17"/>
      <c r="E550" s="27"/>
    </row>
    <row r="551" spans="3:5" ht="15.75" customHeight="1" x14ac:dyDescent="0.25">
      <c r="C551" s="17"/>
      <c r="E551" s="27"/>
    </row>
    <row r="552" spans="3:5" ht="15.75" customHeight="1" x14ac:dyDescent="0.25">
      <c r="C552" s="17"/>
      <c r="E552" s="27"/>
    </row>
    <row r="553" spans="3:5" ht="15.75" customHeight="1" x14ac:dyDescent="0.25">
      <c r="C553" s="17"/>
      <c r="E553" s="27"/>
    </row>
    <row r="554" spans="3:5" ht="15.75" customHeight="1" x14ac:dyDescent="0.25">
      <c r="C554" s="17"/>
      <c r="E554" s="27"/>
    </row>
    <row r="555" spans="3:5" ht="15.75" customHeight="1" x14ac:dyDescent="0.25">
      <c r="C555" s="17"/>
      <c r="E555" s="27"/>
    </row>
    <row r="556" spans="3:5" ht="15.75" customHeight="1" x14ac:dyDescent="0.25">
      <c r="C556" s="17"/>
      <c r="E556" s="27"/>
    </row>
    <row r="557" spans="3:5" ht="15.75" customHeight="1" x14ac:dyDescent="0.25">
      <c r="C557" s="17"/>
      <c r="E557" s="27"/>
    </row>
    <row r="558" spans="3:5" ht="15.75" customHeight="1" x14ac:dyDescent="0.25">
      <c r="C558" s="17"/>
      <c r="E558" s="27"/>
    </row>
    <row r="559" spans="3:5" ht="15.75" customHeight="1" x14ac:dyDescent="0.25">
      <c r="C559" s="17"/>
      <c r="E559" s="27"/>
    </row>
    <row r="560" spans="3:5" ht="15.75" customHeight="1" x14ac:dyDescent="0.25">
      <c r="C560" s="17"/>
      <c r="E560" s="27"/>
    </row>
    <row r="561" spans="3:5" ht="15.75" customHeight="1" x14ac:dyDescent="0.25">
      <c r="C561" s="17"/>
      <c r="E561" s="27"/>
    </row>
    <row r="562" spans="3:5" ht="15.75" customHeight="1" x14ac:dyDescent="0.25">
      <c r="C562" s="17"/>
      <c r="E562" s="27"/>
    </row>
    <row r="563" spans="3:5" ht="15.75" customHeight="1" x14ac:dyDescent="0.25">
      <c r="C563" s="17"/>
      <c r="E563" s="27"/>
    </row>
    <row r="564" spans="3:5" ht="15.75" customHeight="1" x14ac:dyDescent="0.25">
      <c r="C564" s="17"/>
      <c r="E564" s="27"/>
    </row>
    <row r="565" spans="3:5" ht="15.75" customHeight="1" x14ac:dyDescent="0.25">
      <c r="C565" s="17"/>
      <c r="E565" s="27"/>
    </row>
    <row r="566" spans="3:5" ht="15.75" customHeight="1" x14ac:dyDescent="0.25">
      <c r="C566" s="17"/>
      <c r="E566" s="27"/>
    </row>
    <row r="567" spans="3:5" ht="15.75" customHeight="1" x14ac:dyDescent="0.25">
      <c r="C567" s="17"/>
      <c r="E567" s="27"/>
    </row>
    <row r="568" spans="3:5" ht="15.75" customHeight="1" x14ac:dyDescent="0.25">
      <c r="C568" s="17"/>
      <c r="E568" s="27"/>
    </row>
    <row r="569" spans="3:5" ht="15.75" customHeight="1" x14ac:dyDescent="0.25">
      <c r="C569" s="17"/>
      <c r="E569" s="27"/>
    </row>
    <row r="570" spans="3:5" ht="15.75" customHeight="1" x14ac:dyDescent="0.25">
      <c r="C570" s="17"/>
      <c r="E570" s="27"/>
    </row>
    <row r="571" spans="3:5" ht="15.75" customHeight="1" x14ac:dyDescent="0.25">
      <c r="C571" s="17"/>
      <c r="E571" s="27"/>
    </row>
    <row r="572" spans="3:5" ht="15.75" customHeight="1" x14ac:dyDescent="0.25">
      <c r="C572" s="17"/>
      <c r="E572" s="27"/>
    </row>
    <row r="573" spans="3:5" ht="15.75" customHeight="1" x14ac:dyDescent="0.25">
      <c r="C573" s="17"/>
      <c r="E573" s="27"/>
    </row>
    <row r="574" spans="3:5" ht="15.75" customHeight="1" x14ac:dyDescent="0.25">
      <c r="C574" s="17"/>
      <c r="E574" s="27"/>
    </row>
    <row r="575" spans="3:5" ht="15.75" customHeight="1" x14ac:dyDescent="0.25">
      <c r="C575" s="17"/>
      <c r="E575" s="27"/>
    </row>
    <row r="576" spans="3:5" ht="15.75" customHeight="1" x14ac:dyDescent="0.25">
      <c r="C576" s="17"/>
      <c r="E576" s="27"/>
    </row>
    <row r="577" spans="3:5" ht="15.75" customHeight="1" x14ac:dyDescent="0.25">
      <c r="C577" s="17"/>
      <c r="E577" s="27"/>
    </row>
    <row r="578" spans="3:5" ht="15.75" customHeight="1" x14ac:dyDescent="0.25">
      <c r="C578" s="17"/>
      <c r="E578" s="27"/>
    </row>
    <row r="579" spans="3:5" ht="15.75" customHeight="1" x14ac:dyDescent="0.25">
      <c r="C579" s="17"/>
      <c r="E579" s="27"/>
    </row>
    <row r="580" spans="3:5" ht="15.75" customHeight="1" x14ac:dyDescent="0.25">
      <c r="C580" s="17"/>
      <c r="E580" s="27"/>
    </row>
    <row r="581" spans="3:5" ht="15.75" customHeight="1" x14ac:dyDescent="0.25">
      <c r="C581" s="17"/>
      <c r="E581" s="27"/>
    </row>
    <row r="582" spans="3:5" ht="15.75" customHeight="1" x14ac:dyDescent="0.25">
      <c r="C582" s="17"/>
      <c r="E582" s="27"/>
    </row>
    <row r="583" spans="3:5" ht="15.75" customHeight="1" x14ac:dyDescent="0.25">
      <c r="C583" s="17"/>
      <c r="E583" s="27"/>
    </row>
    <row r="584" spans="3:5" ht="15.75" customHeight="1" x14ac:dyDescent="0.25">
      <c r="C584" s="17"/>
      <c r="E584" s="27"/>
    </row>
    <row r="585" spans="3:5" ht="15.75" customHeight="1" x14ac:dyDescent="0.25">
      <c r="C585" s="17"/>
      <c r="E585" s="27"/>
    </row>
    <row r="586" spans="3:5" ht="15.75" customHeight="1" x14ac:dyDescent="0.25">
      <c r="C586" s="17"/>
      <c r="E586" s="27"/>
    </row>
    <row r="587" spans="3:5" ht="15.75" customHeight="1" x14ac:dyDescent="0.25">
      <c r="C587" s="17"/>
      <c r="E587" s="27"/>
    </row>
    <row r="588" spans="3:5" ht="15.75" customHeight="1" x14ac:dyDescent="0.25">
      <c r="C588" s="17"/>
      <c r="E588" s="27"/>
    </row>
    <row r="589" spans="3:5" ht="15.75" customHeight="1" x14ac:dyDescent="0.25">
      <c r="C589" s="17"/>
      <c r="E589" s="27"/>
    </row>
    <row r="590" spans="3:5" ht="15.75" customHeight="1" x14ac:dyDescent="0.25">
      <c r="C590" s="17"/>
      <c r="E590" s="27"/>
    </row>
    <row r="591" spans="3:5" ht="15.75" customHeight="1" x14ac:dyDescent="0.25">
      <c r="C591" s="17"/>
      <c r="E591" s="27"/>
    </row>
    <row r="592" spans="3:5" ht="15.75" customHeight="1" x14ac:dyDescent="0.25">
      <c r="C592" s="17"/>
      <c r="E592" s="27"/>
    </row>
    <row r="593" spans="3:5" ht="15.75" customHeight="1" x14ac:dyDescent="0.25">
      <c r="C593" s="17"/>
      <c r="E593" s="27"/>
    </row>
    <row r="594" spans="3:5" ht="15.75" customHeight="1" x14ac:dyDescent="0.25">
      <c r="C594" s="17"/>
      <c r="E594" s="27"/>
    </row>
    <row r="595" spans="3:5" ht="15.75" customHeight="1" x14ac:dyDescent="0.25">
      <c r="C595" s="17"/>
      <c r="E595" s="27"/>
    </row>
    <row r="596" spans="3:5" ht="15.75" customHeight="1" x14ac:dyDescent="0.25">
      <c r="C596" s="17"/>
      <c r="E596" s="27"/>
    </row>
    <row r="597" spans="3:5" ht="15.75" customHeight="1" x14ac:dyDescent="0.25">
      <c r="C597" s="17"/>
      <c r="E597" s="27"/>
    </row>
    <row r="598" spans="3:5" ht="15.75" customHeight="1" x14ac:dyDescent="0.25">
      <c r="C598" s="17"/>
      <c r="E598" s="27"/>
    </row>
    <row r="599" spans="3:5" ht="15.75" customHeight="1" x14ac:dyDescent="0.25">
      <c r="C599" s="17"/>
      <c r="E599" s="27"/>
    </row>
    <row r="600" spans="3:5" ht="15.75" customHeight="1" x14ac:dyDescent="0.25">
      <c r="C600" s="17"/>
      <c r="E600" s="27"/>
    </row>
    <row r="601" spans="3:5" ht="15.75" customHeight="1" x14ac:dyDescent="0.25">
      <c r="C601" s="17"/>
      <c r="E601" s="27"/>
    </row>
    <row r="602" spans="3:5" ht="15.75" customHeight="1" x14ac:dyDescent="0.25">
      <c r="C602" s="17"/>
      <c r="E602" s="27"/>
    </row>
    <row r="603" spans="3:5" ht="15.75" customHeight="1" x14ac:dyDescent="0.25">
      <c r="C603" s="17"/>
      <c r="E603" s="27"/>
    </row>
    <row r="604" spans="3:5" ht="15.75" customHeight="1" x14ac:dyDescent="0.25">
      <c r="C604" s="17"/>
      <c r="E604" s="27"/>
    </row>
    <row r="605" spans="3:5" ht="15.75" customHeight="1" x14ac:dyDescent="0.25">
      <c r="C605" s="17"/>
      <c r="E605" s="27"/>
    </row>
    <row r="606" spans="3:5" ht="15.75" customHeight="1" x14ac:dyDescent="0.25">
      <c r="C606" s="17"/>
      <c r="E606" s="27"/>
    </row>
    <row r="607" spans="3:5" ht="15.75" customHeight="1" x14ac:dyDescent="0.25">
      <c r="C607" s="17"/>
      <c r="E607" s="27"/>
    </row>
    <row r="608" spans="3:5" ht="15.75" customHeight="1" x14ac:dyDescent="0.25">
      <c r="C608" s="17"/>
      <c r="E608" s="27"/>
    </row>
    <row r="609" spans="3:5" ht="15.75" customHeight="1" x14ac:dyDescent="0.25">
      <c r="C609" s="17"/>
      <c r="E609" s="27"/>
    </row>
    <row r="610" spans="3:5" ht="15.75" customHeight="1" x14ac:dyDescent="0.25">
      <c r="C610" s="17"/>
      <c r="E610" s="27"/>
    </row>
    <row r="611" spans="3:5" ht="15.75" customHeight="1" x14ac:dyDescent="0.25">
      <c r="C611" s="17"/>
      <c r="E611" s="27"/>
    </row>
    <row r="612" spans="3:5" ht="15.75" customHeight="1" x14ac:dyDescent="0.25">
      <c r="C612" s="17"/>
      <c r="E612" s="27"/>
    </row>
    <row r="613" spans="3:5" ht="15.75" customHeight="1" x14ac:dyDescent="0.25">
      <c r="C613" s="17"/>
      <c r="E613" s="27"/>
    </row>
    <row r="614" spans="3:5" ht="15.75" customHeight="1" x14ac:dyDescent="0.25">
      <c r="C614" s="17"/>
      <c r="E614" s="27"/>
    </row>
    <row r="615" spans="3:5" ht="15.75" customHeight="1" x14ac:dyDescent="0.25">
      <c r="C615" s="17"/>
      <c r="E615" s="27"/>
    </row>
    <row r="616" spans="3:5" ht="15.75" customHeight="1" x14ac:dyDescent="0.25">
      <c r="C616" s="17"/>
      <c r="E616" s="27"/>
    </row>
    <row r="617" spans="3:5" ht="15.75" customHeight="1" x14ac:dyDescent="0.25">
      <c r="C617" s="17"/>
      <c r="E617" s="27"/>
    </row>
    <row r="618" spans="3:5" ht="15.75" customHeight="1" x14ac:dyDescent="0.25">
      <c r="C618" s="17"/>
      <c r="E618" s="27"/>
    </row>
    <row r="619" spans="3:5" ht="15.75" customHeight="1" x14ac:dyDescent="0.25">
      <c r="C619" s="17"/>
      <c r="E619" s="27"/>
    </row>
    <row r="620" spans="3:5" ht="15.75" customHeight="1" x14ac:dyDescent="0.25">
      <c r="C620" s="17"/>
      <c r="E620" s="27"/>
    </row>
    <row r="621" spans="3:5" ht="15.75" customHeight="1" x14ac:dyDescent="0.25">
      <c r="C621" s="17"/>
      <c r="E621" s="27"/>
    </row>
    <row r="622" spans="3:5" ht="15.75" customHeight="1" x14ac:dyDescent="0.25">
      <c r="C622" s="17"/>
      <c r="E622" s="27"/>
    </row>
    <row r="623" spans="3:5" ht="15.75" customHeight="1" x14ac:dyDescent="0.25">
      <c r="C623" s="17"/>
      <c r="E623" s="27"/>
    </row>
    <row r="624" spans="3:5" ht="15.75" customHeight="1" x14ac:dyDescent="0.25">
      <c r="C624" s="17"/>
      <c r="E624" s="27"/>
    </row>
    <row r="625" spans="3:5" ht="15.75" customHeight="1" x14ac:dyDescent="0.25">
      <c r="C625" s="17"/>
      <c r="E625" s="27"/>
    </row>
    <row r="626" spans="3:5" ht="15.75" customHeight="1" x14ac:dyDescent="0.25">
      <c r="C626" s="17"/>
      <c r="E626" s="27"/>
    </row>
    <row r="627" spans="3:5" ht="15.75" customHeight="1" x14ac:dyDescent="0.25">
      <c r="C627" s="17"/>
      <c r="E627" s="27"/>
    </row>
    <row r="628" spans="3:5" ht="15.75" customHeight="1" x14ac:dyDescent="0.25">
      <c r="C628" s="17"/>
      <c r="E628" s="27"/>
    </row>
    <row r="629" spans="3:5" ht="15.75" customHeight="1" x14ac:dyDescent="0.25">
      <c r="C629" s="17"/>
      <c r="E629" s="27"/>
    </row>
    <row r="630" spans="3:5" ht="15.75" customHeight="1" x14ac:dyDescent="0.25">
      <c r="C630" s="17"/>
      <c r="E630" s="27"/>
    </row>
    <row r="631" spans="3:5" ht="15.75" customHeight="1" x14ac:dyDescent="0.25">
      <c r="C631" s="17"/>
      <c r="E631" s="27"/>
    </row>
    <row r="632" spans="3:5" ht="15.75" customHeight="1" x14ac:dyDescent="0.25">
      <c r="C632" s="17"/>
      <c r="E632" s="27"/>
    </row>
    <row r="633" spans="3:5" ht="15.75" customHeight="1" x14ac:dyDescent="0.25">
      <c r="C633" s="17"/>
      <c r="E633" s="27"/>
    </row>
    <row r="634" spans="3:5" ht="15.75" customHeight="1" x14ac:dyDescent="0.25">
      <c r="C634" s="17"/>
      <c r="E634" s="27"/>
    </row>
    <row r="635" spans="3:5" ht="15.75" customHeight="1" x14ac:dyDescent="0.25">
      <c r="C635" s="17"/>
      <c r="E635" s="27"/>
    </row>
    <row r="636" spans="3:5" ht="15.75" customHeight="1" x14ac:dyDescent="0.25">
      <c r="C636" s="17"/>
      <c r="E636" s="27"/>
    </row>
    <row r="637" spans="3:5" ht="15.75" customHeight="1" x14ac:dyDescent="0.25">
      <c r="C637" s="17"/>
      <c r="E637" s="27"/>
    </row>
    <row r="638" spans="3:5" ht="15.75" customHeight="1" x14ac:dyDescent="0.25">
      <c r="C638" s="17"/>
      <c r="E638" s="27"/>
    </row>
    <row r="639" spans="3:5" ht="15.75" customHeight="1" x14ac:dyDescent="0.25">
      <c r="C639" s="17"/>
      <c r="E639" s="27"/>
    </row>
    <row r="640" spans="3:5" ht="15.75" customHeight="1" x14ac:dyDescent="0.25">
      <c r="C640" s="17"/>
      <c r="E640" s="27"/>
    </row>
    <row r="641" spans="3:5" ht="15.75" customHeight="1" x14ac:dyDescent="0.25">
      <c r="C641" s="17"/>
      <c r="E641" s="27"/>
    </row>
    <row r="642" spans="3:5" ht="15.75" customHeight="1" x14ac:dyDescent="0.25">
      <c r="C642" s="17"/>
      <c r="E642" s="27"/>
    </row>
    <row r="643" spans="3:5" ht="15.75" customHeight="1" x14ac:dyDescent="0.25">
      <c r="C643" s="17"/>
      <c r="E643" s="27"/>
    </row>
    <row r="644" spans="3:5" ht="15.75" customHeight="1" x14ac:dyDescent="0.25">
      <c r="C644" s="17"/>
      <c r="E644" s="27"/>
    </row>
    <row r="645" spans="3:5" ht="15.75" customHeight="1" x14ac:dyDescent="0.25">
      <c r="C645" s="17"/>
      <c r="E645" s="27"/>
    </row>
    <row r="646" spans="3:5" ht="15.75" customHeight="1" x14ac:dyDescent="0.25">
      <c r="C646" s="17"/>
      <c r="E646" s="27"/>
    </row>
    <row r="647" spans="3:5" ht="15.75" customHeight="1" x14ac:dyDescent="0.25">
      <c r="C647" s="17"/>
      <c r="E647" s="27"/>
    </row>
    <row r="648" spans="3:5" ht="15.75" customHeight="1" x14ac:dyDescent="0.25">
      <c r="C648" s="17"/>
      <c r="E648" s="27"/>
    </row>
    <row r="649" spans="3:5" ht="15.75" customHeight="1" x14ac:dyDescent="0.25">
      <c r="C649" s="17"/>
      <c r="E649" s="27"/>
    </row>
    <row r="650" spans="3:5" ht="15.75" customHeight="1" x14ac:dyDescent="0.25">
      <c r="C650" s="17"/>
      <c r="E650" s="27"/>
    </row>
    <row r="651" spans="3:5" ht="15.75" customHeight="1" x14ac:dyDescent="0.25">
      <c r="C651" s="17"/>
      <c r="E651" s="27"/>
    </row>
    <row r="652" spans="3:5" ht="15.75" customHeight="1" x14ac:dyDescent="0.25">
      <c r="C652" s="17"/>
      <c r="E652" s="27"/>
    </row>
    <row r="653" spans="3:5" ht="15.75" customHeight="1" x14ac:dyDescent="0.25">
      <c r="C653" s="17"/>
      <c r="E653" s="27"/>
    </row>
    <row r="654" spans="3:5" ht="15.75" customHeight="1" x14ac:dyDescent="0.25">
      <c r="C654" s="17"/>
      <c r="E654" s="27"/>
    </row>
    <row r="655" spans="3:5" ht="15.75" customHeight="1" x14ac:dyDescent="0.25">
      <c r="C655" s="17"/>
      <c r="E655" s="27"/>
    </row>
    <row r="656" spans="3:5" ht="15.75" customHeight="1" x14ac:dyDescent="0.25">
      <c r="C656" s="17"/>
      <c r="E656" s="27"/>
    </row>
    <row r="657" spans="3:5" ht="15.75" customHeight="1" x14ac:dyDescent="0.25">
      <c r="C657" s="17"/>
      <c r="E657" s="27"/>
    </row>
    <row r="658" spans="3:5" ht="15.75" customHeight="1" x14ac:dyDescent="0.25">
      <c r="C658" s="17"/>
      <c r="E658" s="27"/>
    </row>
    <row r="659" spans="3:5" ht="15.75" customHeight="1" x14ac:dyDescent="0.25">
      <c r="C659" s="17"/>
      <c r="E659" s="27"/>
    </row>
    <row r="660" spans="3:5" ht="15.75" customHeight="1" x14ac:dyDescent="0.25">
      <c r="C660" s="17"/>
      <c r="E660" s="27"/>
    </row>
    <row r="661" spans="3:5" ht="15.75" customHeight="1" x14ac:dyDescent="0.25">
      <c r="C661" s="17"/>
      <c r="E661" s="27"/>
    </row>
    <row r="662" spans="3:5" ht="15.75" customHeight="1" x14ac:dyDescent="0.25">
      <c r="C662" s="17"/>
      <c r="E662" s="27"/>
    </row>
    <row r="663" spans="3:5" ht="15.75" customHeight="1" x14ac:dyDescent="0.25">
      <c r="C663" s="17"/>
      <c r="E663" s="27"/>
    </row>
    <row r="664" spans="3:5" ht="15.75" customHeight="1" x14ac:dyDescent="0.25">
      <c r="C664" s="17"/>
      <c r="E664" s="27"/>
    </row>
    <row r="665" spans="3:5" ht="15.75" customHeight="1" x14ac:dyDescent="0.25">
      <c r="C665" s="17"/>
      <c r="E665" s="27"/>
    </row>
    <row r="666" spans="3:5" ht="15.75" customHeight="1" x14ac:dyDescent="0.25">
      <c r="C666" s="17"/>
      <c r="E666" s="27"/>
    </row>
    <row r="667" spans="3:5" ht="15.75" customHeight="1" x14ac:dyDescent="0.25">
      <c r="C667" s="17"/>
      <c r="E667" s="27"/>
    </row>
    <row r="668" spans="3:5" ht="15.75" customHeight="1" x14ac:dyDescent="0.25">
      <c r="C668" s="17"/>
      <c r="E668" s="27"/>
    </row>
    <row r="669" spans="3:5" ht="15.75" customHeight="1" x14ac:dyDescent="0.25">
      <c r="C669" s="17"/>
      <c r="E669" s="27"/>
    </row>
    <row r="670" spans="3:5" ht="15.75" customHeight="1" x14ac:dyDescent="0.25">
      <c r="C670" s="17"/>
      <c r="E670" s="27"/>
    </row>
    <row r="671" spans="3:5" ht="15.75" customHeight="1" x14ac:dyDescent="0.25">
      <c r="C671" s="17"/>
      <c r="E671" s="27"/>
    </row>
    <row r="672" spans="3:5" ht="15.75" customHeight="1" x14ac:dyDescent="0.25">
      <c r="C672" s="17"/>
      <c r="E672" s="27"/>
    </row>
    <row r="673" spans="3:5" ht="15.75" customHeight="1" x14ac:dyDescent="0.25">
      <c r="C673" s="17"/>
      <c r="E673" s="27"/>
    </row>
    <row r="674" spans="3:5" ht="15.75" customHeight="1" x14ac:dyDescent="0.25">
      <c r="C674" s="17"/>
      <c r="E674" s="27"/>
    </row>
    <row r="675" spans="3:5" ht="15.75" customHeight="1" x14ac:dyDescent="0.25">
      <c r="C675" s="17"/>
      <c r="E675" s="27"/>
    </row>
    <row r="676" spans="3:5" ht="15.75" customHeight="1" x14ac:dyDescent="0.25">
      <c r="C676" s="17"/>
      <c r="E676" s="27"/>
    </row>
    <row r="677" spans="3:5" ht="15.75" customHeight="1" x14ac:dyDescent="0.25">
      <c r="C677" s="17"/>
      <c r="E677" s="27"/>
    </row>
    <row r="678" spans="3:5" ht="15.75" customHeight="1" x14ac:dyDescent="0.25">
      <c r="C678" s="17"/>
      <c r="E678" s="27"/>
    </row>
    <row r="679" spans="3:5" ht="15.75" customHeight="1" x14ac:dyDescent="0.25">
      <c r="C679" s="17"/>
      <c r="E679" s="27"/>
    </row>
    <row r="680" spans="3:5" ht="15.75" customHeight="1" x14ac:dyDescent="0.25">
      <c r="C680" s="17"/>
      <c r="E680" s="27"/>
    </row>
    <row r="681" spans="3:5" ht="15.75" customHeight="1" x14ac:dyDescent="0.25">
      <c r="C681" s="17"/>
      <c r="E681" s="27"/>
    </row>
    <row r="682" spans="3:5" ht="15.75" customHeight="1" x14ac:dyDescent="0.25">
      <c r="C682" s="17"/>
      <c r="E682" s="27"/>
    </row>
    <row r="683" spans="3:5" ht="15.75" customHeight="1" x14ac:dyDescent="0.25">
      <c r="C683" s="17"/>
      <c r="E683" s="27"/>
    </row>
    <row r="684" spans="3:5" ht="15.75" customHeight="1" x14ac:dyDescent="0.25">
      <c r="C684" s="17"/>
      <c r="E684" s="27"/>
    </row>
    <row r="685" spans="3:5" ht="15.75" customHeight="1" x14ac:dyDescent="0.25">
      <c r="C685" s="17"/>
      <c r="E685" s="27"/>
    </row>
    <row r="686" spans="3:5" ht="15.75" customHeight="1" x14ac:dyDescent="0.25">
      <c r="C686" s="17"/>
      <c r="E686" s="27"/>
    </row>
    <row r="687" spans="3:5" ht="15.75" customHeight="1" x14ac:dyDescent="0.25">
      <c r="C687" s="17"/>
      <c r="E687" s="27"/>
    </row>
    <row r="688" spans="3:5" ht="15.75" customHeight="1" x14ac:dyDescent="0.25">
      <c r="C688" s="17"/>
      <c r="E688" s="27"/>
    </row>
    <row r="689" spans="3:5" ht="15.75" customHeight="1" x14ac:dyDescent="0.25">
      <c r="C689" s="17"/>
      <c r="E689" s="27"/>
    </row>
    <row r="690" spans="3:5" ht="15.75" customHeight="1" x14ac:dyDescent="0.25">
      <c r="C690" s="17"/>
      <c r="E690" s="27"/>
    </row>
    <row r="691" spans="3:5" ht="15.75" customHeight="1" x14ac:dyDescent="0.25">
      <c r="C691" s="17"/>
      <c r="E691" s="27"/>
    </row>
    <row r="692" spans="3:5" ht="15.75" customHeight="1" x14ac:dyDescent="0.25">
      <c r="C692" s="17"/>
      <c r="E692" s="27"/>
    </row>
    <row r="693" spans="3:5" ht="15.75" customHeight="1" x14ac:dyDescent="0.25">
      <c r="C693" s="17"/>
      <c r="E693" s="27"/>
    </row>
    <row r="694" spans="3:5" ht="15.75" customHeight="1" x14ac:dyDescent="0.25">
      <c r="C694" s="17"/>
      <c r="E694" s="27"/>
    </row>
    <row r="695" spans="3:5" ht="15.75" customHeight="1" x14ac:dyDescent="0.25">
      <c r="C695" s="17"/>
      <c r="E695" s="27"/>
    </row>
    <row r="696" spans="3:5" ht="15.75" customHeight="1" x14ac:dyDescent="0.25">
      <c r="C696" s="17"/>
      <c r="E696" s="27"/>
    </row>
    <row r="697" spans="3:5" ht="15.75" customHeight="1" x14ac:dyDescent="0.25">
      <c r="C697" s="17"/>
      <c r="E697" s="27"/>
    </row>
    <row r="698" spans="3:5" ht="15.75" customHeight="1" x14ac:dyDescent="0.25">
      <c r="C698" s="17"/>
      <c r="E698" s="27"/>
    </row>
    <row r="699" spans="3:5" ht="15.75" customHeight="1" x14ac:dyDescent="0.25">
      <c r="C699" s="17"/>
      <c r="E699" s="27"/>
    </row>
    <row r="700" spans="3:5" ht="15.75" customHeight="1" x14ac:dyDescent="0.25">
      <c r="C700" s="17"/>
      <c r="E700" s="27"/>
    </row>
    <row r="701" spans="3:5" ht="15.75" customHeight="1" x14ac:dyDescent="0.25">
      <c r="C701" s="17"/>
      <c r="E701" s="27"/>
    </row>
    <row r="702" spans="3:5" ht="15.75" customHeight="1" x14ac:dyDescent="0.25">
      <c r="C702" s="17"/>
      <c r="E702" s="27"/>
    </row>
    <row r="703" spans="3:5" ht="15.75" customHeight="1" x14ac:dyDescent="0.25">
      <c r="C703" s="17"/>
      <c r="E703" s="27"/>
    </row>
    <row r="704" spans="3:5" ht="15.75" customHeight="1" x14ac:dyDescent="0.25">
      <c r="C704" s="17"/>
      <c r="E704" s="27"/>
    </row>
    <row r="705" spans="3:5" ht="15.75" customHeight="1" x14ac:dyDescent="0.25">
      <c r="C705" s="17"/>
      <c r="E705" s="27"/>
    </row>
    <row r="706" spans="3:5" ht="15.75" customHeight="1" x14ac:dyDescent="0.25">
      <c r="C706" s="17"/>
      <c r="E706" s="27"/>
    </row>
    <row r="707" spans="3:5" ht="15.75" customHeight="1" x14ac:dyDescent="0.25">
      <c r="C707" s="17"/>
      <c r="E707" s="27"/>
    </row>
    <row r="708" spans="3:5" ht="15.75" customHeight="1" x14ac:dyDescent="0.25">
      <c r="C708" s="17"/>
      <c r="E708" s="27"/>
    </row>
    <row r="709" spans="3:5" ht="15.75" customHeight="1" x14ac:dyDescent="0.25">
      <c r="C709" s="17"/>
      <c r="E709" s="27"/>
    </row>
    <row r="710" spans="3:5" ht="15.75" customHeight="1" x14ac:dyDescent="0.25">
      <c r="C710" s="17"/>
      <c r="E710" s="27"/>
    </row>
    <row r="711" spans="3:5" ht="15.75" customHeight="1" x14ac:dyDescent="0.25">
      <c r="C711" s="17"/>
      <c r="E711" s="27"/>
    </row>
    <row r="712" spans="3:5" ht="15.75" customHeight="1" x14ac:dyDescent="0.25">
      <c r="C712" s="17"/>
      <c r="E712" s="27"/>
    </row>
    <row r="713" spans="3:5" ht="15.75" customHeight="1" x14ac:dyDescent="0.25">
      <c r="C713" s="17"/>
      <c r="E713" s="27"/>
    </row>
    <row r="714" spans="3:5" ht="15.75" customHeight="1" x14ac:dyDescent="0.25">
      <c r="C714" s="17"/>
      <c r="E714" s="27"/>
    </row>
    <row r="715" spans="3:5" ht="15.75" customHeight="1" x14ac:dyDescent="0.25">
      <c r="C715" s="17"/>
      <c r="E715" s="27"/>
    </row>
    <row r="716" spans="3:5" ht="15.75" customHeight="1" x14ac:dyDescent="0.25">
      <c r="C716" s="17"/>
      <c r="E716" s="27"/>
    </row>
    <row r="717" spans="3:5" ht="15.75" customHeight="1" x14ac:dyDescent="0.25">
      <c r="C717" s="17"/>
      <c r="E717" s="27"/>
    </row>
    <row r="718" spans="3:5" ht="15.75" customHeight="1" x14ac:dyDescent="0.25">
      <c r="C718" s="17"/>
      <c r="E718" s="27"/>
    </row>
    <row r="719" spans="3:5" ht="15.75" customHeight="1" x14ac:dyDescent="0.25">
      <c r="C719" s="17"/>
      <c r="E719" s="27"/>
    </row>
    <row r="720" spans="3:5" ht="15.75" customHeight="1" x14ac:dyDescent="0.25">
      <c r="C720" s="17"/>
      <c r="E720" s="27"/>
    </row>
    <row r="721" spans="3:5" ht="15.75" customHeight="1" x14ac:dyDescent="0.25">
      <c r="C721" s="17"/>
      <c r="E721" s="27"/>
    </row>
    <row r="722" spans="3:5" ht="15.75" customHeight="1" x14ac:dyDescent="0.25">
      <c r="C722" s="17"/>
      <c r="E722" s="27"/>
    </row>
    <row r="723" spans="3:5" ht="15.75" customHeight="1" x14ac:dyDescent="0.25">
      <c r="C723" s="17"/>
      <c r="E723" s="27"/>
    </row>
    <row r="724" spans="3:5" ht="15.75" customHeight="1" x14ac:dyDescent="0.25">
      <c r="C724" s="17"/>
      <c r="E724" s="27"/>
    </row>
    <row r="725" spans="3:5" ht="15.75" customHeight="1" x14ac:dyDescent="0.25">
      <c r="C725" s="17"/>
      <c r="E725" s="27"/>
    </row>
    <row r="726" spans="3:5" ht="15.75" customHeight="1" x14ac:dyDescent="0.25">
      <c r="C726" s="17"/>
      <c r="E726" s="27"/>
    </row>
    <row r="727" spans="3:5" ht="15.75" customHeight="1" x14ac:dyDescent="0.25">
      <c r="C727" s="17"/>
      <c r="E727" s="27"/>
    </row>
    <row r="728" spans="3:5" ht="15.75" customHeight="1" x14ac:dyDescent="0.25">
      <c r="C728" s="17"/>
      <c r="E728" s="27"/>
    </row>
    <row r="729" spans="3:5" ht="15.75" customHeight="1" x14ac:dyDescent="0.25">
      <c r="C729" s="17"/>
      <c r="E729" s="27"/>
    </row>
    <row r="730" spans="3:5" ht="15.75" customHeight="1" x14ac:dyDescent="0.25">
      <c r="C730" s="17"/>
      <c r="E730" s="27"/>
    </row>
    <row r="731" spans="3:5" ht="15.75" customHeight="1" x14ac:dyDescent="0.25">
      <c r="C731" s="17"/>
      <c r="E731" s="27"/>
    </row>
    <row r="732" spans="3:5" ht="15.75" customHeight="1" x14ac:dyDescent="0.25">
      <c r="C732" s="17"/>
      <c r="E732" s="27"/>
    </row>
    <row r="733" spans="3:5" ht="15.75" customHeight="1" x14ac:dyDescent="0.25">
      <c r="C733" s="17"/>
      <c r="E733" s="27"/>
    </row>
    <row r="734" spans="3:5" ht="15.75" customHeight="1" x14ac:dyDescent="0.25">
      <c r="C734" s="17"/>
      <c r="E734" s="27"/>
    </row>
    <row r="735" spans="3:5" ht="15.75" customHeight="1" x14ac:dyDescent="0.25">
      <c r="C735" s="17"/>
      <c r="E735" s="27"/>
    </row>
    <row r="736" spans="3:5" ht="15.75" customHeight="1" x14ac:dyDescent="0.25">
      <c r="C736" s="17"/>
      <c r="E736" s="27"/>
    </row>
    <row r="737" spans="3:5" ht="15.75" customHeight="1" x14ac:dyDescent="0.25">
      <c r="C737" s="17"/>
      <c r="E737" s="27"/>
    </row>
    <row r="738" spans="3:5" ht="15.75" customHeight="1" x14ac:dyDescent="0.25">
      <c r="C738" s="17"/>
      <c r="E738" s="27"/>
    </row>
    <row r="739" spans="3:5" ht="15.75" customHeight="1" x14ac:dyDescent="0.25">
      <c r="C739" s="17"/>
      <c r="E739" s="27"/>
    </row>
    <row r="740" spans="3:5" ht="15.75" customHeight="1" x14ac:dyDescent="0.25">
      <c r="C740" s="17"/>
      <c r="E740" s="27"/>
    </row>
    <row r="741" spans="3:5" ht="15.75" customHeight="1" x14ac:dyDescent="0.25">
      <c r="C741" s="17"/>
      <c r="E741" s="27"/>
    </row>
    <row r="742" spans="3:5" ht="15.75" customHeight="1" x14ac:dyDescent="0.25">
      <c r="C742" s="17"/>
      <c r="E742" s="27"/>
    </row>
    <row r="743" spans="3:5" ht="15.75" customHeight="1" x14ac:dyDescent="0.25">
      <c r="C743" s="17"/>
      <c r="E743" s="27"/>
    </row>
    <row r="744" spans="3:5" ht="15.75" customHeight="1" x14ac:dyDescent="0.25">
      <c r="C744" s="17"/>
      <c r="E744" s="27"/>
    </row>
    <row r="745" spans="3:5" ht="15.75" customHeight="1" x14ac:dyDescent="0.25">
      <c r="C745" s="17"/>
      <c r="E745" s="27"/>
    </row>
    <row r="746" spans="3:5" ht="15.75" customHeight="1" x14ac:dyDescent="0.25">
      <c r="C746" s="17"/>
      <c r="E746" s="27"/>
    </row>
    <row r="747" spans="3:5" ht="15.75" customHeight="1" x14ac:dyDescent="0.25">
      <c r="C747" s="17"/>
      <c r="E747" s="27"/>
    </row>
    <row r="748" spans="3:5" ht="15.75" customHeight="1" x14ac:dyDescent="0.25">
      <c r="C748" s="17"/>
      <c r="E748" s="27"/>
    </row>
    <row r="749" spans="3:5" ht="15.75" customHeight="1" x14ac:dyDescent="0.25">
      <c r="C749" s="17"/>
      <c r="E749" s="27"/>
    </row>
    <row r="750" spans="3:5" ht="15.75" customHeight="1" x14ac:dyDescent="0.25">
      <c r="C750" s="17"/>
      <c r="E750" s="27"/>
    </row>
    <row r="751" spans="3:5" ht="15.75" customHeight="1" x14ac:dyDescent="0.25">
      <c r="C751" s="17"/>
      <c r="E751" s="27"/>
    </row>
    <row r="752" spans="3:5" ht="15.75" customHeight="1" x14ac:dyDescent="0.25">
      <c r="C752" s="17"/>
      <c r="E752" s="27"/>
    </row>
    <row r="753" spans="3:5" ht="15.75" customHeight="1" x14ac:dyDescent="0.25">
      <c r="C753" s="17"/>
      <c r="E753" s="27"/>
    </row>
    <row r="754" spans="3:5" ht="15.75" customHeight="1" x14ac:dyDescent="0.25">
      <c r="C754" s="17"/>
      <c r="E754" s="27"/>
    </row>
    <row r="755" spans="3:5" ht="15.75" customHeight="1" x14ac:dyDescent="0.25">
      <c r="C755" s="17"/>
      <c r="E755" s="27"/>
    </row>
    <row r="756" spans="3:5" ht="15.75" customHeight="1" x14ac:dyDescent="0.25">
      <c r="C756" s="17"/>
      <c r="E756" s="27"/>
    </row>
    <row r="757" spans="3:5" ht="15.75" customHeight="1" x14ac:dyDescent="0.25">
      <c r="C757" s="17"/>
      <c r="E757" s="27"/>
    </row>
    <row r="758" spans="3:5" ht="15.75" customHeight="1" x14ac:dyDescent="0.25">
      <c r="C758" s="17"/>
      <c r="E758" s="27"/>
    </row>
    <row r="759" spans="3:5" ht="15.75" customHeight="1" x14ac:dyDescent="0.25">
      <c r="C759" s="17"/>
      <c r="E759" s="27"/>
    </row>
    <row r="760" spans="3:5" ht="15.75" customHeight="1" x14ac:dyDescent="0.25">
      <c r="C760" s="17"/>
      <c r="E760" s="27"/>
    </row>
    <row r="761" spans="3:5" ht="15.75" customHeight="1" x14ac:dyDescent="0.25">
      <c r="C761" s="17"/>
      <c r="E761" s="27"/>
    </row>
    <row r="762" spans="3:5" ht="15.75" customHeight="1" x14ac:dyDescent="0.25">
      <c r="C762" s="17"/>
      <c r="E762" s="27"/>
    </row>
    <row r="763" spans="3:5" ht="15.75" customHeight="1" x14ac:dyDescent="0.25">
      <c r="C763" s="17"/>
      <c r="E763" s="27"/>
    </row>
    <row r="764" spans="3:5" ht="15.75" customHeight="1" x14ac:dyDescent="0.25">
      <c r="C764" s="17"/>
      <c r="E764" s="27"/>
    </row>
    <row r="765" spans="3:5" ht="15.75" customHeight="1" x14ac:dyDescent="0.25">
      <c r="C765" s="17"/>
      <c r="E765" s="27"/>
    </row>
    <row r="766" spans="3:5" ht="15.75" customHeight="1" x14ac:dyDescent="0.25">
      <c r="C766" s="17"/>
      <c r="E766" s="27"/>
    </row>
    <row r="767" spans="3:5" ht="15.75" customHeight="1" x14ac:dyDescent="0.25">
      <c r="C767" s="17"/>
      <c r="E767" s="27"/>
    </row>
    <row r="768" spans="3:5" ht="15.75" customHeight="1" x14ac:dyDescent="0.25">
      <c r="C768" s="17"/>
      <c r="E768" s="27"/>
    </row>
    <row r="769" spans="3:5" ht="15.75" customHeight="1" x14ac:dyDescent="0.25">
      <c r="C769" s="17"/>
      <c r="E769" s="27"/>
    </row>
    <row r="770" spans="3:5" ht="15.75" customHeight="1" x14ac:dyDescent="0.25">
      <c r="C770" s="17"/>
      <c r="E770" s="27"/>
    </row>
    <row r="771" spans="3:5" ht="15.75" customHeight="1" x14ac:dyDescent="0.25">
      <c r="C771" s="17"/>
      <c r="E771" s="27"/>
    </row>
    <row r="772" spans="3:5" ht="15.75" customHeight="1" x14ac:dyDescent="0.25">
      <c r="C772" s="17"/>
      <c r="E772" s="27"/>
    </row>
    <row r="773" spans="3:5" ht="15.75" customHeight="1" x14ac:dyDescent="0.25">
      <c r="C773" s="17"/>
      <c r="E773" s="27"/>
    </row>
    <row r="774" spans="3:5" ht="15.75" customHeight="1" x14ac:dyDescent="0.25">
      <c r="C774" s="17"/>
      <c r="E774" s="27"/>
    </row>
    <row r="775" spans="3:5" ht="15.75" customHeight="1" x14ac:dyDescent="0.25">
      <c r="C775" s="17"/>
      <c r="E775" s="27"/>
    </row>
    <row r="776" spans="3:5" ht="15.75" customHeight="1" x14ac:dyDescent="0.25">
      <c r="C776" s="17"/>
      <c r="E776" s="27"/>
    </row>
    <row r="777" spans="3:5" ht="15.75" customHeight="1" x14ac:dyDescent="0.25">
      <c r="C777" s="17"/>
      <c r="E777" s="27"/>
    </row>
    <row r="778" spans="3:5" ht="15.75" customHeight="1" x14ac:dyDescent="0.25">
      <c r="C778" s="17"/>
      <c r="E778" s="27"/>
    </row>
    <row r="779" spans="3:5" ht="15.75" customHeight="1" x14ac:dyDescent="0.25">
      <c r="C779" s="17"/>
      <c r="E779" s="27"/>
    </row>
    <row r="780" spans="3:5" ht="15.75" customHeight="1" x14ac:dyDescent="0.25">
      <c r="C780" s="17"/>
      <c r="E780" s="27"/>
    </row>
    <row r="781" spans="3:5" ht="15.75" customHeight="1" x14ac:dyDescent="0.25">
      <c r="C781" s="17"/>
      <c r="E781" s="27"/>
    </row>
    <row r="782" spans="3:5" ht="15.75" customHeight="1" x14ac:dyDescent="0.25">
      <c r="C782" s="17"/>
      <c r="E782" s="27"/>
    </row>
    <row r="783" spans="3:5" ht="15.75" customHeight="1" x14ac:dyDescent="0.25">
      <c r="C783" s="17"/>
      <c r="E783" s="27"/>
    </row>
    <row r="784" spans="3:5" ht="15.75" customHeight="1" x14ac:dyDescent="0.25">
      <c r="C784" s="17"/>
      <c r="E784" s="27"/>
    </row>
    <row r="785" spans="3:5" ht="15.75" customHeight="1" x14ac:dyDescent="0.25">
      <c r="C785" s="17"/>
      <c r="E785" s="27"/>
    </row>
    <row r="786" spans="3:5" ht="15.75" customHeight="1" x14ac:dyDescent="0.25">
      <c r="C786" s="17"/>
      <c r="E786" s="27"/>
    </row>
    <row r="787" spans="3:5" ht="15.75" customHeight="1" x14ac:dyDescent="0.25">
      <c r="C787" s="17"/>
      <c r="E787" s="27"/>
    </row>
    <row r="788" spans="3:5" ht="15.75" customHeight="1" x14ac:dyDescent="0.25">
      <c r="C788" s="17"/>
      <c r="E788" s="27"/>
    </row>
    <row r="789" spans="3:5" ht="15.75" customHeight="1" x14ac:dyDescent="0.25">
      <c r="C789" s="17"/>
      <c r="E789" s="27"/>
    </row>
    <row r="790" spans="3:5" ht="15.75" customHeight="1" x14ac:dyDescent="0.25">
      <c r="C790" s="17"/>
      <c r="E790" s="27"/>
    </row>
    <row r="791" spans="3:5" ht="15.75" customHeight="1" x14ac:dyDescent="0.25">
      <c r="C791" s="17"/>
      <c r="E791" s="27"/>
    </row>
    <row r="792" spans="3:5" ht="15.75" customHeight="1" x14ac:dyDescent="0.25">
      <c r="C792" s="17"/>
      <c r="E792" s="27"/>
    </row>
    <row r="793" spans="3:5" ht="15.75" customHeight="1" x14ac:dyDescent="0.25">
      <c r="C793" s="17"/>
      <c r="E793" s="27"/>
    </row>
    <row r="794" spans="3:5" ht="15.75" customHeight="1" x14ac:dyDescent="0.25">
      <c r="C794" s="17"/>
      <c r="E794" s="27"/>
    </row>
    <row r="795" spans="3:5" ht="15.75" customHeight="1" x14ac:dyDescent="0.25">
      <c r="C795" s="17"/>
      <c r="E795" s="27"/>
    </row>
    <row r="796" spans="3:5" ht="15.75" customHeight="1" x14ac:dyDescent="0.25">
      <c r="C796" s="17"/>
      <c r="E796" s="27"/>
    </row>
    <row r="797" spans="3:5" ht="15.75" customHeight="1" x14ac:dyDescent="0.25">
      <c r="C797" s="17"/>
      <c r="E797" s="27"/>
    </row>
    <row r="798" spans="3:5" ht="15.75" customHeight="1" x14ac:dyDescent="0.25">
      <c r="C798" s="17"/>
      <c r="E798" s="27"/>
    </row>
    <row r="799" spans="3:5" ht="15.75" customHeight="1" x14ac:dyDescent="0.25">
      <c r="C799" s="17"/>
      <c r="E799" s="27"/>
    </row>
    <row r="800" spans="3:5" ht="15.75" customHeight="1" x14ac:dyDescent="0.25">
      <c r="C800" s="17"/>
      <c r="E800" s="27"/>
    </row>
    <row r="801" spans="3:5" ht="15.75" customHeight="1" x14ac:dyDescent="0.25">
      <c r="C801" s="17"/>
      <c r="E801" s="27"/>
    </row>
    <row r="802" spans="3:5" ht="15.75" customHeight="1" x14ac:dyDescent="0.25">
      <c r="C802" s="17"/>
      <c r="E802" s="27"/>
    </row>
    <row r="803" spans="3:5" ht="15.75" customHeight="1" x14ac:dyDescent="0.25">
      <c r="C803" s="17"/>
      <c r="E803" s="27"/>
    </row>
    <row r="804" spans="3:5" ht="15.75" customHeight="1" x14ac:dyDescent="0.25">
      <c r="C804" s="17"/>
      <c r="E804" s="27"/>
    </row>
    <row r="805" spans="3:5" ht="15.75" customHeight="1" x14ac:dyDescent="0.25">
      <c r="C805" s="17"/>
      <c r="E805" s="27"/>
    </row>
    <row r="806" spans="3:5" ht="15.75" customHeight="1" x14ac:dyDescent="0.25">
      <c r="C806" s="17"/>
      <c r="E806" s="27"/>
    </row>
    <row r="807" spans="3:5" ht="15.75" customHeight="1" x14ac:dyDescent="0.25">
      <c r="C807" s="17"/>
      <c r="E807" s="27"/>
    </row>
    <row r="808" spans="3:5" ht="15.75" customHeight="1" x14ac:dyDescent="0.25">
      <c r="C808" s="17"/>
      <c r="E808" s="27"/>
    </row>
    <row r="809" spans="3:5" ht="15.75" customHeight="1" x14ac:dyDescent="0.25">
      <c r="C809" s="17"/>
      <c r="E809" s="27"/>
    </row>
    <row r="810" spans="3:5" ht="15.75" customHeight="1" x14ac:dyDescent="0.25">
      <c r="C810" s="17"/>
      <c r="E810" s="27"/>
    </row>
    <row r="811" spans="3:5" ht="15.75" customHeight="1" x14ac:dyDescent="0.25">
      <c r="C811" s="17"/>
      <c r="E811" s="27"/>
    </row>
    <row r="812" spans="3:5" ht="15.75" customHeight="1" x14ac:dyDescent="0.25">
      <c r="C812" s="17"/>
      <c r="E812" s="27"/>
    </row>
    <row r="813" spans="3:5" ht="15.75" customHeight="1" x14ac:dyDescent="0.25">
      <c r="C813" s="17"/>
      <c r="E813" s="27"/>
    </row>
    <row r="814" spans="3:5" ht="15.75" customHeight="1" x14ac:dyDescent="0.25">
      <c r="C814" s="17"/>
      <c r="E814" s="27"/>
    </row>
    <row r="815" spans="3:5" ht="15.75" customHeight="1" x14ac:dyDescent="0.25">
      <c r="C815" s="17"/>
      <c r="E815" s="27"/>
    </row>
    <row r="816" spans="3:5" ht="15.75" customHeight="1" x14ac:dyDescent="0.25">
      <c r="C816" s="17"/>
      <c r="E816" s="27"/>
    </row>
    <row r="817" spans="3:5" ht="15.75" customHeight="1" x14ac:dyDescent="0.25">
      <c r="C817" s="17"/>
      <c r="E817" s="27"/>
    </row>
    <row r="818" spans="3:5" ht="15.75" customHeight="1" x14ac:dyDescent="0.25">
      <c r="C818" s="17"/>
      <c r="E818" s="27"/>
    </row>
    <row r="819" spans="3:5" ht="15.75" customHeight="1" x14ac:dyDescent="0.25">
      <c r="C819" s="17"/>
      <c r="E819" s="27"/>
    </row>
    <row r="820" spans="3:5" ht="15.75" customHeight="1" x14ac:dyDescent="0.25">
      <c r="C820" s="17"/>
      <c r="E820" s="27"/>
    </row>
    <row r="821" spans="3:5" ht="15.75" customHeight="1" x14ac:dyDescent="0.25">
      <c r="C821" s="17"/>
      <c r="E821" s="27"/>
    </row>
    <row r="822" spans="3:5" ht="15.75" customHeight="1" x14ac:dyDescent="0.25">
      <c r="C822" s="17"/>
      <c r="E822" s="27"/>
    </row>
    <row r="823" spans="3:5" ht="15.75" customHeight="1" x14ac:dyDescent="0.25">
      <c r="C823" s="17"/>
      <c r="E823" s="27"/>
    </row>
    <row r="824" spans="3:5" ht="15.75" customHeight="1" x14ac:dyDescent="0.25">
      <c r="C824" s="17"/>
      <c r="E824" s="27"/>
    </row>
    <row r="825" spans="3:5" ht="15.75" customHeight="1" x14ac:dyDescent="0.25">
      <c r="C825" s="17"/>
      <c r="E825" s="27"/>
    </row>
    <row r="826" spans="3:5" ht="15.75" customHeight="1" x14ac:dyDescent="0.25">
      <c r="C826" s="17"/>
      <c r="E826" s="27"/>
    </row>
    <row r="827" spans="3:5" ht="15.75" customHeight="1" x14ac:dyDescent="0.25">
      <c r="C827" s="17"/>
      <c r="E827" s="27"/>
    </row>
    <row r="828" spans="3:5" ht="15.75" customHeight="1" x14ac:dyDescent="0.25">
      <c r="C828" s="17"/>
      <c r="E828" s="27"/>
    </row>
    <row r="829" spans="3:5" ht="15.75" customHeight="1" x14ac:dyDescent="0.25">
      <c r="C829" s="17"/>
      <c r="E829" s="27"/>
    </row>
    <row r="830" spans="3:5" ht="15.75" customHeight="1" x14ac:dyDescent="0.25">
      <c r="C830" s="17"/>
      <c r="E830" s="27"/>
    </row>
    <row r="831" spans="3:5" ht="15.75" customHeight="1" x14ac:dyDescent="0.25">
      <c r="C831" s="17"/>
      <c r="E831" s="27"/>
    </row>
    <row r="832" spans="3:5" ht="15.75" customHeight="1" x14ac:dyDescent="0.25">
      <c r="C832" s="17"/>
      <c r="E832" s="27"/>
    </row>
    <row r="833" spans="3:5" ht="15.75" customHeight="1" x14ac:dyDescent="0.25">
      <c r="C833" s="17"/>
      <c r="E833" s="27"/>
    </row>
    <row r="834" spans="3:5" ht="15.75" customHeight="1" x14ac:dyDescent="0.25">
      <c r="C834" s="17"/>
      <c r="E834" s="27"/>
    </row>
    <row r="835" spans="3:5" ht="15.75" customHeight="1" x14ac:dyDescent="0.25">
      <c r="C835" s="17"/>
      <c r="E835" s="27"/>
    </row>
    <row r="836" spans="3:5" ht="15.75" customHeight="1" x14ac:dyDescent="0.25">
      <c r="C836" s="17"/>
      <c r="E836" s="27"/>
    </row>
    <row r="837" spans="3:5" ht="15.75" customHeight="1" x14ac:dyDescent="0.25">
      <c r="C837" s="17"/>
      <c r="E837" s="27"/>
    </row>
    <row r="838" spans="3:5" ht="15.75" customHeight="1" x14ac:dyDescent="0.25">
      <c r="C838" s="17"/>
      <c r="E838" s="27"/>
    </row>
    <row r="839" spans="3:5" ht="15.75" customHeight="1" x14ac:dyDescent="0.25">
      <c r="C839" s="17"/>
      <c r="E839" s="27"/>
    </row>
    <row r="840" spans="3:5" ht="15.75" customHeight="1" x14ac:dyDescent="0.25">
      <c r="C840" s="17"/>
      <c r="E840" s="27"/>
    </row>
    <row r="841" spans="3:5" ht="15.75" customHeight="1" x14ac:dyDescent="0.25">
      <c r="C841" s="17"/>
      <c r="E841" s="27"/>
    </row>
    <row r="842" spans="3:5" ht="15.75" customHeight="1" x14ac:dyDescent="0.25">
      <c r="C842" s="17"/>
      <c r="E842" s="27"/>
    </row>
    <row r="843" spans="3:5" ht="15.75" customHeight="1" x14ac:dyDescent="0.25">
      <c r="C843" s="17"/>
      <c r="E843" s="27"/>
    </row>
    <row r="844" spans="3:5" ht="15.75" customHeight="1" x14ac:dyDescent="0.25">
      <c r="C844" s="17"/>
      <c r="E844" s="27"/>
    </row>
    <row r="845" spans="3:5" ht="15.75" customHeight="1" x14ac:dyDescent="0.25">
      <c r="C845" s="17"/>
      <c r="E845" s="27"/>
    </row>
    <row r="846" spans="3:5" ht="15.75" customHeight="1" x14ac:dyDescent="0.25">
      <c r="C846" s="17"/>
      <c r="E846" s="27"/>
    </row>
    <row r="847" spans="3:5" ht="15.75" customHeight="1" x14ac:dyDescent="0.25">
      <c r="C847" s="17"/>
      <c r="E847" s="27"/>
    </row>
    <row r="848" spans="3:5" ht="15.75" customHeight="1" x14ac:dyDescent="0.25">
      <c r="C848" s="17"/>
      <c r="E848" s="27"/>
    </row>
    <row r="849" spans="3:5" ht="15.75" customHeight="1" x14ac:dyDescent="0.25">
      <c r="C849" s="17"/>
      <c r="E849" s="27"/>
    </row>
    <row r="850" spans="3:5" ht="15.75" customHeight="1" x14ac:dyDescent="0.25">
      <c r="C850" s="17"/>
      <c r="E850" s="27"/>
    </row>
    <row r="851" spans="3:5" ht="15.75" customHeight="1" x14ac:dyDescent="0.25">
      <c r="C851" s="17"/>
      <c r="E851" s="27"/>
    </row>
    <row r="852" spans="3:5" ht="15.75" customHeight="1" x14ac:dyDescent="0.25">
      <c r="C852" s="17"/>
      <c r="E852" s="27"/>
    </row>
    <row r="853" spans="3:5" ht="15.75" customHeight="1" x14ac:dyDescent="0.25">
      <c r="C853" s="17"/>
      <c r="E853" s="27"/>
    </row>
    <row r="854" spans="3:5" ht="15.75" customHeight="1" x14ac:dyDescent="0.25">
      <c r="C854" s="17"/>
      <c r="E854" s="27"/>
    </row>
    <row r="855" spans="3:5" ht="15.75" customHeight="1" x14ac:dyDescent="0.25">
      <c r="C855" s="17"/>
      <c r="E855" s="27"/>
    </row>
    <row r="856" spans="3:5" ht="15.75" customHeight="1" x14ac:dyDescent="0.25">
      <c r="C856" s="17"/>
      <c r="E856" s="27"/>
    </row>
    <row r="857" spans="3:5" ht="15.75" customHeight="1" x14ac:dyDescent="0.25">
      <c r="C857" s="17"/>
      <c r="E857" s="27"/>
    </row>
    <row r="858" spans="3:5" ht="15.75" customHeight="1" x14ac:dyDescent="0.25">
      <c r="C858" s="17"/>
      <c r="E858" s="27"/>
    </row>
    <row r="859" spans="3:5" ht="15.75" customHeight="1" x14ac:dyDescent="0.25">
      <c r="C859" s="17"/>
      <c r="E859" s="27"/>
    </row>
    <row r="860" spans="3:5" ht="15.75" customHeight="1" x14ac:dyDescent="0.25">
      <c r="C860" s="17"/>
      <c r="E860" s="27"/>
    </row>
    <row r="861" spans="3:5" ht="15.75" customHeight="1" x14ac:dyDescent="0.25">
      <c r="C861" s="17"/>
      <c r="E861" s="27"/>
    </row>
    <row r="862" spans="3:5" ht="15.75" customHeight="1" x14ac:dyDescent="0.25">
      <c r="C862" s="17"/>
      <c r="E862" s="27"/>
    </row>
    <row r="863" spans="3:5" ht="15.75" customHeight="1" x14ac:dyDescent="0.25">
      <c r="C863" s="17"/>
      <c r="E863" s="27"/>
    </row>
    <row r="864" spans="3:5" ht="15.75" customHeight="1" x14ac:dyDescent="0.25">
      <c r="C864" s="17"/>
      <c r="E864" s="27"/>
    </row>
    <row r="865" spans="3:5" ht="15.75" customHeight="1" x14ac:dyDescent="0.25">
      <c r="C865" s="17"/>
      <c r="E865" s="27"/>
    </row>
    <row r="866" spans="3:5" ht="15.75" customHeight="1" x14ac:dyDescent="0.25">
      <c r="C866" s="17"/>
      <c r="E866" s="27"/>
    </row>
    <row r="867" spans="3:5" ht="15.75" customHeight="1" x14ac:dyDescent="0.25">
      <c r="C867" s="17"/>
      <c r="E867" s="27"/>
    </row>
    <row r="868" spans="3:5" ht="15.75" customHeight="1" x14ac:dyDescent="0.25">
      <c r="C868" s="17"/>
      <c r="E868" s="27"/>
    </row>
    <row r="869" spans="3:5" ht="15.75" customHeight="1" x14ac:dyDescent="0.25">
      <c r="C869" s="17"/>
      <c r="E869" s="27"/>
    </row>
    <row r="870" spans="3:5" ht="15.75" customHeight="1" x14ac:dyDescent="0.25">
      <c r="C870" s="17"/>
      <c r="E870" s="27"/>
    </row>
    <row r="871" spans="3:5" ht="15.75" customHeight="1" x14ac:dyDescent="0.25">
      <c r="C871" s="17"/>
      <c r="E871" s="27"/>
    </row>
    <row r="872" spans="3:5" ht="15.75" customHeight="1" x14ac:dyDescent="0.25">
      <c r="C872" s="17"/>
      <c r="E872" s="27"/>
    </row>
    <row r="873" spans="3:5" ht="15.75" customHeight="1" x14ac:dyDescent="0.25">
      <c r="C873" s="17"/>
      <c r="E873" s="27"/>
    </row>
    <row r="874" spans="3:5" ht="15.75" customHeight="1" x14ac:dyDescent="0.25">
      <c r="C874" s="17"/>
      <c r="E874" s="27"/>
    </row>
    <row r="875" spans="3:5" ht="15.75" customHeight="1" x14ac:dyDescent="0.25">
      <c r="C875" s="17"/>
      <c r="E875" s="27"/>
    </row>
    <row r="876" spans="3:5" ht="15.75" customHeight="1" x14ac:dyDescent="0.25">
      <c r="C876" s="17"/>
      <c r="E876" s="27"/>
    </row>
    <row r="877" spans="3:5" ht="15.75" customHeight="1" x14ac:dyDescent="0.25">
      <c r="C877" s="17"/>
      <c r="E877" s="27"/>
    </row>
    <row r="878" spans="3:5" ht="15.75" customHeight="1" x14ac:dyDescent="0.25">
      <c r="C878" s="17"/>
      <c r="E878" s="27"/>
    </row>
    <row r="879" spans="3:5" ht="15.75" customHeight="1" x14ac:dyDescent="0.25">
      <c r="C879" s="17"/>
      <c r="E879" s="27"/>
    </row>
    <row r="880" spans="3:5" ht="15.75" customHeight="1" x14ac:dyDescent="0.25">
      <c r="C880" s="17"/>
      <c r="E880" s="27"/>
    </row>
    <row r="881" spans="3:5" ht="15.75" customHeight="1" x14ac:dyDescent="0.25">
      <c r="C881" s="17"/>
      <c r="E881" s="27"/>
    </row>
    <row r="882" spans="3:5" ht="15.75" customHeight="1" x14ac:dyDescent="0.25">
      <c r="C882" s="17"/>
      <c r="E882" s="27"/>
    </row>
    <row r="883" spans="3:5" ht="15.75" customHeight="1" x14ac:dyDescent="0.25">
      <c r="C883" s="17"/>
      <c r="E883" s="27"/>
    </row>
    <row r="884" spans="3:5" ht="15.75" customHeight="1" x14ac:dyDescent="0.25">
      <c r="C884" s="17"/>
      <c r="E884" s="27"/>
    </row>
    <row r="885" spans="3:5" ht="15.75" customHeight="1" x14ac:dyDescent="0.25">
      <c r="C885" s="17"/>
      <c r="E885" s="27"/>
    </row>
    <row r="886" spans="3:5" ht="15.75" customHeight="1" x14ac:dyDescent="0.25">
      <c r="C886" s="17"/>
      <c r="E886" s="27"/>
    </row>
    <row r="887" spans="3:5" ht="15.75" customHeight="1" x14ac:dyDescent="0.25">
      <c r="C887" s="17"/>
      <c r="E887" s="27"/>
    </row>
    <row r="888" spans="3:5" ht="15.75" customHeight="1" x14ac:dyDescent="0.25">
      <c r="C888" s="17"/>
      <c r="E888" s="27"/>
    </row>
    <row r="889" spans="3:5" ht="15.75" customHeight="1" x14ac:dyDescent="0.25">
      <c r="C889" s="17"/>
      <c r="E889" s="27"/>
    </row>
    <row r="890" spans="3:5" ht="15.75" customHeight="1" x14ac:dyDescent="0.25">
      <c r="C890" s="17"/>
      <c r="E890" s="27"/>
    </row>
    <row r="891" spans="3:5" ht="15.75" customHeight="1" x14ac:dyDescent="0.25">
      <c r="C891" s="17"/>
      <c r="E891" s="27"/>
    </row>
    <row r="892" spans="3:5" ht="15.75" customHeight="1" x14ac:dyDescent="0.25">
      <c r="C892" s="17"/>
      <c r="E892" s="27"/>
    </row>
    <row r="893" spans="3:5" ht="15.75" customHeight="1" x14ac:dyDescent="0.25">
      <c r="C893" s="17"/>
      <c r="E893" s="27"/>
    </row>
    <row r="894" spans="3:5" ht="15.75" customHeight="1" x14ac:dyDescent="0.25">
      <c r="C894" s="17"/>
      <c r="E894" s="27"/>
    </row>
    <row r="895" spans="3:5" ht="15.75" customHeight="1" x14ac:dyDescent="0.25">
      <c r="C895" s="17"/>
      <c r="E895" s="27"/>
    </row>
    <row r="896" spans="3:5" ht="15.75" customHeight="1" x14ac:dyDescent="0.25">
      <c r="C896" s="17"/>
      <c r="E896" s="27"/>
    </row>
    <row r="897" spans="3:5" ht="15.75" customHeight="1" x14ac:dyDescent="0.25">
      <c r="C897" s="17"/>
      <c r="E897" s="27"/>
    </row>
    <row r="898" spans="3:5" ht="15.75" customHeight="1" x14ac:dyDescent="0.25">
      <c r="C898" s="17"/>
      <c r="E898" s="27"/>
    </row>
    <row r="899" spans="3:5" ht="15.75" customHeight="1" x14ac:dyDescent="0.25">
      <c r="C899" s="17"/>
      <c r="E899" s="27"/>
    </row>
    <row r="900" spans="3:5" ht="15.75" customHeight="1" x14ac:dyDescent="0.25">
      <c r="C900" s="17"/>
      <c r="E900" s="27"/>
    </row>
    <row r="901" spans="3:5" ht="15.75" customHeight="1" x14ac:dyDescent="0.25">
      <c r="C901" s="17"/>
      <c r="E901" s="27"/>
    </row>
    <row r="902" spans="3:5" ht="15.75" customHeight="1" x14ac:dyDescent="0.25">
      <c r="C902" s="17"/>
      <c r="E902" s="27"/>
    </row>
    <row r="903" spans="3:5" ht="15.75" customHeight="1" x14ac:dyDescent="0.25">
      <c r="C903" s="17"/>
      <c r="E903" s="27"/>
    </row>
    <row r="904" spans="3:5" ht="15.75" customHeight="1" x14ac:dyDescent="0.25">
      <c r="C904" s="17"/>
      <c r="E904" s="27"/>
    </row>
    <row r="905" spans="3:5" ht="15.75" customHeight="1" x14ac:dyDescent="0.25">
      <c r="C905" s="17"/>
      <c r="E905" s="27"/>
    </row>
    <row r="906" spans="3:5" ht="15.75" customHeight="1" x14ac:dyDescent="0.25">
      <c r="C906" s="17"/>
      <c r="E906" s="27"/>
    </row>
    <row r="907" spans="3:5" ht="15.75" customHeight="1" x14ac:dyDescent="0.25">
      <c r="C907" s="17"/>
      <c r="E907" s="27"/>
    </row>
    <row r="908" spans="3:5" ht="15.75" customHeight="1" x14ac:dyDescent="0.25">
      <c r="C908" s="17"/>
      <c r="E908" s="27"/>
    </row>
    <row r="909" spans="3:5" ht="15.75" customHeight="1" x14ac:dyDescent="0.25">
      <c r="C909" s="17"/>
      <c r="E909" s="27"/>
    </row>
    <row r="910" spans="3:5" ht="15.75" customHeight="1" x14ac:dyDescent="0.25">
      <c r="C910" s="17"/>
      <c r="E910" s="27"/>
    </row>
    <row r="911" spans="3:5" ht="15.75" customHeight="1" x14ac:dyDescent="0.25">
      <c r="C911" s="17"/>
      <c r="E911" s="27"/>
    </row>
    <row r="912" spans="3:5" ht="15.75" customHeight="1" x14ac:dyDescent="0.25">
      <c r="C912" s="17"/>
      <c r="E912" s="27"/>
    </row>
    <row r="913" spans="3:5" ht="15.75" customHeight="1" x14ac:dyDescent="0.25">
      <c r="C913" s="17"/>
      <c r="E913" s="27"/>
    </row>
    <row r="914" spans="3:5" ht="15.75" customHeight="1" x14ac:dyDescent="0.25">
      <c r="C914" s="17"/>
      <c r="E914" s="27"/>
    </row>
    <row r="915" spans="3:5" ht="15.75" customHeight="1" x14ac:dyDescent="0.25">
      <c r="C915" s="17"/>
      <c r="E915" s="27"/>
    </row>
    <row r="916" spans="3:5" ht="15.75" customHeight="1" x14ac:dyDescent="0.25">
      <c r="C916" s="17"/>
      <c r="E916" s="27"/>
    </row>
    <row r="917" spans="3:5" ht="15.75" customHeight="1" x14ac:dyDescent="0.25">
      <c r="C917" s="17"/>
      <c r="E917" s="27"/>
    </row>
    <row r="918" spans="3:5" ht="15.75" customHeight="1" x14ac:dyDescent="0.25">
      <c r="C918" s="17"/>
      <c r="E918" s="27"/>
    </row>
    <row r="919" spans="3:5" ht="15.75" customHeight="1" x14ac:dyDescent="0.25">
      <c r="C919" s="17"/>
      <c r="E919" s="27"/>
    </row>
    <row r="920" spans="3:5" ht="15.75" customHeight="1" x14ac:dyDescent="0.25">
      <c r="C920" s="17"/>
      <c r="E920" s="27"/>
    </row>
    <row r="921" spans="3:5" ht="15.75" customHeight="1" x14ac:dyDescent="0.25">
      <c r="C921" s="17"/>
      <c r="E921" s="27"/>
    </row>
    <row r="922" spans="3:5" ht="15.75" customHeight="1" x14ac:dyDescent="0.25">
      <c r="C922" s="17"/>
      <c r="E922" s="27"/>
    </row>
    <row r="923" spans="3:5" ht="15.75" customHeight="1" x14ac:dyDescent="0.25">
      <c r="C923" s="17"/>
      <c r="E923" s="27"/>
    </row>
    <row r="924" spans="3:5" ht="15.75" customHeight="1" x14ac:dyDescent="0.25">
      <c r="C924" s="17"/>
      <c r="E924" s="27"/>
    </row>
    <row r="925" spans="3:5" ht="15.75" customHeight="1" x14ac:dyDescent="0.25">
      <c r="C925" s="17"/>
      <c r="E925" s="27"/>
    </row>
    <row r="926" spans="3:5" ht="15.75" customHeight="1" x14ac:dyDescent="0.25">
      <c r="C926" s="17"/>
      <c r="E926" s="27"/>
    </row>
    <row r="927" spans="3:5" ht="15.75" customHeight="1" x14ac:dyDescent="0.25">
      <c r="C927" s="17"/>
      <c r="E927" s="27"/>
    </row>
    <row r="928" spans="3:5" ht="15.75" customHeight="1" x14ac:dyDescent="0.25">
      <c r="C928" s="17"/>
      <c r="E928" s="27"/>
    </row>
    <row r="929" spans="3:5" ht="15.75" customHeight="1" x14ac:dyDescent="0.25">
      <c r="C929" s="17"/>
      <c r="E929" s="27"/>
    </row>
    <row r="930" spans="3:5" ht="15.75" customHeight="1" x14ac:dyDescent="0.25">
      <c r="C930" s="17"/>
      <c r="E930" s="27"/>
    </row>
    <row r="931" spans="3:5" ht="15.75" customHeight="1" x14ac:dyDescent="0.25">
      <c r="C931" s="17"/>
      <c r="E931" s="27"/>
    </row>
    <row r="932" spans="3:5" ht="15.75" customHeight="1" x14ac:dyDescent="0.25">
      <c r="C932" s="17"/>
      <c r="E932" s="27"/>
    </row>
    <row r="933" spans="3:5" ht="15.75" customHeight="1" x14ac:dyDescent="0.25">
      <c r="C933" s="17"/>
      <c r="E933" s="27"/>
    </row>
    <row r="934" spans="3:5" ht="15.75" customHeight="1" x14ac:dyDescent="0.25">
      <c r="C934" s="17"/>
      <c r="E934" s="27"/>
    </row>
    <row r="935" spans="3:5" ht="15.75" customHeight="1" x14ac:dyDescent="0.25">
      <c r="C935" s="17"/>
      <c r="E935" s="27"/>
    </row>
    <row r="936" spans="3:5" ht="15.75" customHeight="1" x14ac:dyDescent="0.25">
      <c r="C936" s="17"/>
      <c r="E936" s="27"/>
    </row>
    <row r="937" spans="3:5" ht="15.75" customHeight="1" x14ac:dyDescent="0.25">
      <c r="C937" s="17"/>
      <c r="E937" s="27"/>
    </row>
    <row r="938" spans="3:5" ht="15.75" customHeight="1" x14ac:dyDescent="0.25">
      <c r="C938" s="17"/>
      <c r="E938" s="27"/>
    </row>
    <row r="939" spans="3:5" ht="15.75" customHeight="1" x14ac:dyDescent="0.25">
      <c r="C939" s="17"/>
      <c r="E939" s="27"/>
    </row>
    <row r="940" spans="3:5" ht="15.75" customHeight="1" x14ac:dyDescent="0.25">
      <c r="C940" s="17"/>
      <c r="E940" s="27"/>
    </row>
    <row r="941" spans="3:5" ht="15.75" customHeight="1" x14ac:dyDescent="0.25">
      <c r="C941" s="17"/>
      <c r="E941" s="27"/>
    </row>
    <row r="942" spans="3:5" ht="15.75" customHeight="1" x14ac:dyDescent="0.25">
      <c r="C942" s="17"/>
      <c r="E942" s="27"/>
    </row>
    <row r="943" spans="3:5" ht="15.75" customHeight="1" x14ac:dyDescent="0.25">
      <c r="C943" s="17"/>
      <c r="E943" s="27"/>
    </row>
    <row r="944" spans="3:5" ht="15.75" customHeight="1" x14ac:dyDescent="0.25">
      <c r="C944" s="17"/>
      <c r="E944" s="27"/>
    </row>
    <row r="945" spans="3:5" ht="15.75" customHeight="1" x14ac:dyDescent="0.25">
      <c r="C945" s="17"/>
      <c r="E945" s="27"/>
    </row>
    <row r="946" spans="3:5" ht="15.75" customHeight="1" x14ac:dyDescent="0.25">
      <c r="C946" s="17"/>
      <c r="E946" s="27"/>
    </row>
    <row r="947" spans="3:5" ht="15.75" customHeight="1" x14ac:dyDescent="0.25">
      <c r="C947" s="17"/>
      <c r="E947" s="27"/>
    </row>
    <row r="948" spans="3:5" ht="15.75" customHeight="1" x14ac:dyDescent="0.25">
      <c r="C948" s="17"/>
      <c r="E948" s="27"/>
    </row>
    <row r="949" spans="3:5" ht="15.75" customHeight="1" x14ac:dyDescent="0.25">
      <c r="C949" s="17"/>
      <c r="E949" s="27"/>
    </row>
    <row r="950" spans="3:5" ht="15.75" customHeight="1" x14ac:dyDescent="0.25">
      <c r="C950" s="17"/>
      <c r="E950" s="27"/>
    </row>
    <row r="951" spans="3:5" ht="15.75" customHeight="1" x14ac:dyDescent="0.25">
      <c r="C951" s="17"/>
      <c r="E951" s="27"/>
    </row>
    <row r="952" spans="3:5" ht="15.75" customHeight="1" x14ac:dyDescent="0.25">
      <c r="C952" s="17"/>
      <c r="E952" s="27"/>
    </row>
    <row r="953" spans="3:5" ht="15.75" customHeight="1" x14ac:dyDescent="0.25">
      <c r="C953" s="17"/>
      <c r="E953" s="27"/>
    </row>
    <row r="954" spans="3:5" ht="15.75" customHeight="1" x14ac:dyDescent="0.25">
      <c r="C954" s="17"/>
      <c r="E954" s="27"/>
    </row>
    <row r="955" spans="3:5" ht="15.75" customHeight="1" x14ac:dyDescent="0.25">
      <c r="C955" s="17"/>
      <c r="E955" s="27"/>
    </row>
    <row r="956" spans="3:5" ht="15.75" customHeight="1" x14ac:dyDescent="0.25">
      <c r="C956" s="17"/>
      <c r="E956" s="27"/>
    </row>
    <row r="957" spans="3:5" ht="15.75" customHeight="1" x14ac:dyDescent="0.25">
      <c r="C957" s="17"/>
      <c r="E957" s="27"/>
    </row>
    <row r="958" spans="3:5" ht="15.75" customHeight="1" x14ac:dyDescent="0.25">
      <c r="C958" s="17"/>
      <c r="E958" s="27"/>
    </row>
    <row r="959" spans="3:5" ht="15.75" customHeight="1" x14ac:dyDescent="0.25">
      <c r="C959" s="17"/>
      <c r="E959" s="27"/>
    </row>
    <row r="960" spans="3:5" ht="15.75" customHeight="1" x14ac:dyDescent="0.25">
      <c r="C960" s="17"/>
      <c r="E960" s="27"/>
    </row>
    <row r="961" spans="3:5" ht="15.75" customHeight="1" x14ac:dyDescent="0.25">
      <c r="C961" s="17"/>
      <c r="E961" s="27"/>
    </row>
    <row r="962" spans="3:5" ht="15.75" customHeight="1" x14ac:dyDescent="0.25">
      <c r="C962" s="17"/>
      <c r="E962" s="27"/>
    </row>
    <row r="963" spans="3:5" ht="15.75" customHeight="1" x14ac:dyDescent="0.25">
      <c r="C963" s="17"/>
      <c r="E963" s="27"/>
    </row>
    <row r="964" spans="3:5" ht="15.75" customHeight="1" x14ac:dyDescent="0.25">
      <c r="C964" s="17"/>
      <c r="E964" s="27"/>
    </row>
    <row r="965" spans="3:5" ht="15.75" customHeight="1" x14ac:dyDescent="0.25">
      <c r="C965" s="17"/>
      <c r="E965" s="27"/>
    </row>
    <row r="966" spans="3:5" ht="15.75" customHeight="1" x14ac:dyDescent="0.25">
      <c r="C966" s="17"/>
      <c r="E966" s="27"/>
    </row>
    <row r="967" spans="3:5" ht="15.75" customHeight="1" x14ac:dyDescent="0.25">
      <c r="C967" s="17"/>
      <c r="E967" s="27"/>
    </row>
    <row r="968" spans="3:5" ht="15.75" customHeight="1" x14ac:dyDescent="0.25">
      <c r="C968" s="17"/>
      <c r="E968" s="27"/>
    </row>
    <row r="969" spans="3:5" ht="15.75" customHeight="1" x14ac:dyDescent="0.25">
      <c r="C969" s="17"/>
      <c r="E969" s="27"/>
    </row>
    <row r="970" spans="3:5" ht="15.75" customHeight="1" x14ac:dyDescent="0.25">
      <c r="C970" s="17"/>
      <c r="E970" s="27"/>
    </row>
    <row r="971" spans="3:5" ht="15.75" customHeight="1" x14ac:dyDescent="0.25">
      <c r="C971" s="17"/>
      <c r="E971" s="27"/>
    </row>
    <row r="972" spans="3:5" ht="15.75" customHeight="1" x14ac:dyDescent="0.25">
      <c r="C972" s="17"/>
      <c r="E972" s="27"/>
    </row>
    <row r="973" spans="3:5" ht="15.75" customHeight="1" x14ac:dyDescent="0.25">
      <c r="C973" s="17"/>
      <c r="E973" s="27"/>
    </row>
    <row r="974" spans="3:5" ht="15.75" customHeight="1" x14ac:dyDescent="0.25">
      <c r="C974" s="17"/>
      <c r="E974" s="27"/>
    </row>
    <row r="975" spans="3:5" ht="15.75" customHeight="1" x14ac:dyDescent="0.25">
      <c r="C975" s="17"/>
      <c r="E975" s="27"/>
    </row>
    <row r="976" spans="3:5" ht="15.75" customHeight="1" x14ac:dyDescent="0.25">
      <c r="C976" s="17"/>
      <c r="E976" s="27"/>
    </row>
    <row r="977" spans="3:5" ht="15.75" customHeight="1" x14ac:dyDescent="0.25">
      <c r="C977" s="17"/>
      <c r="E977" s="27"/>
    </row>
    <row r="978" spans="3:5" ht="15.75" customHeight="1" x14ac:dyDescent="0.25">
      <c r="C978" s="17"/>
      <c r="E978" s="27"/>
    </row>
    <row r="979" spans="3:5" ht="15.75" customHeight="1" x14ac:dyDescent="0.25">
      <c r="C979" s="17"/>
      <c r="E979" s="27"/>
    </row>
    <row r="980" spans="3:5" ht="15.75" customHeight="1" x14ac:dyDescent="0.25">
      <c r="C980" s="17"/>
      <c r="E980" s="27"/>
    </row>
    <row r="981" spans="3:5" ht="15.75" customHeight="1" x14ac:dyDescent="0.25">
      <c r="C981" s="17"/>
      <c r="E981" s="27"/>
    </row>
    <row r="982" spans="3:5" ht="15.75" customHeight="1" x14ac:dyDescent="0.25">
      <c r="C982" s="17"/>
      <c r="E982" s="27"/>
    </row>
    <row r="983" spans="3:5" ht="15.75" customHeight="1" x14ac:dyDescent="0.25">
      <c r="C983" s="17"/>
      <c r="E983" s="27"/>
    </row>
    <row r="984" spans="3:5" ht="15.75" customHeight="1" x14ac:dyDescent="0.25">
      <c r="C984" s="17"/>
      <c r="E984" s="27"/>
    </row>
    <row r="985" spans="3:5" ht="15.75" customHeight="1" x14ac:dyDescent="0.25">
      <c r="C985" s="17"/>
      <c r="E985" s="27"/>
    </row>
    <row r="986" spans="3:5" ht="15.75" customHeight="1" x14ac:dyDescent="0.25">
      <c r="C986" s="17"/>
      <c r="E986" s="27"/>
    </row>
    <row r="987" spans="3:5" ht="15.75" customHeight="1" x14ac:dyDescent="0.25">
      <c r="C987" s="17"/>
      <c r="E987" s="27"/>
    </row>
    <row r="988" spans="3:5" ht="15.75" customHeight="1" x14ac:dyDescent="0.25">
      <c r="C988" s="17"/>
      <c r="E988" s="27"/>
    </row>
    <row r="989" spans="3:5" ht="15.75" customHeight="1" x14ac:dyDescent="0.25">
      <c r="C989" s="17"/>
      <c r="E989" s="27"/>
    </row>
    <row r="990" spans="3:5" ht="15.75" customHeight="1" x14ac:dyDescent="0.25">
      <c r="C990" s="17"/>
      <c r="E990" s="27"/>
    </row>
    <row r="991" spans="3:5" ht="15.75" customHeight="1" x14ac:dyDescent="0.25">
      <c r="C991" s="17"/>
      <c r="E991" s="27"/>
    </row>
    <row r="992" spans="3:5" ht="15.75" customHeight="1" x14ac:dyDescent="0.25">
      <c r="C992" s="17"/>
      <c r="E992" s="27"/>
    </row>
    <row r="993" spans="3:5" ht="15.75" customHeight="1" x14ac:dyDescent="0.25">
      <c r="C993" s="17"/>
      <c r="E993" s="27"/>
    </row>
    <row r="994" spans="3:5" ht="15.75" customHeight="1" x14ac:dyDescent="0.25">
      <c r="C994" s="17"/>
      <c r="E994" s="27"/>
    </row>
    <row r="995" spans="3:5" ht="15.75" customHeight="1" x14ac:dyDescent="0.25">
      <c r="C995" s="17"/>
      <c r="E995" s="27"/>
    </row>
    <row r="996" spans="3:5" ht="15.75" customHeight="1" x14ac:dyDescent="0.25">
      <c r="C996" s="17"/>
      <c r="E996" s="27"/>
    </row>
  </sheetData>
  <sheetProtection selectLockedCells="1"/>
  <conditionalFormatting sqref="A2:A38 A45 A47:A1048576">
    <cfRule type="cellIs" dxfId="844" priority="26" operator="equal">
      <formula>0</formula>
    </cfRule>
    <cfRule type="cellIs" dxfId="843" priority="27" operator="equal">
      <formula>1</formula>
    </cfRule>
    <cfRule type="cellIs" dxfId="842" priority="28" operator="equal">
      <formula>2</formula>
    </cfRule>
    <cfRule type="cellIs" dxfId="841" priority="29" operator="equal">
      <formula>3</formula>
    </cfRule>
    <cfRule type="cellIs" dxfId="840" priority="30" operator="equal">
      <formula>4</formula>
    </cfRule>
  </conditionalFormatting>
  <conditionalFormatting sqref="F1:W1048576">
    <cfRule type="cellIs" dxfId="839" priority="21" operator="equal">
      <formula>0</formula>
    </cfRule>
    <cfRule type="cellIs" dxfId="838" priority="22" operator="equal">
      <formula>1</formula>
    </cfRule>
    <cfRule type="cellIs" dxfId="837" priority="23" operator="equal">
      <formula>2</formula>
    </cfRule>
    <cfRule type="cellIs" dxfId="836" priority="24" operator="equal">
      <formula>3</formula>
    </cfRule>
    <cfRule type="cellIs" dxfId="835" priority="25" operator="equal">
      <formula>4</formula>
    </cfRule>
  </conditionalFormatting>
  <conditionalFormatting sqref="A40:A44">
    <cfRule type="cellIs" dxfId="834" priority="6" operator="equal">
      <formula>0</formula>
    </cfRule>
    <cfRule type="cellIs" dxfId="833" priority="7" operator="equal">
      <formula>1</formula>
    </cfRule>
    <cfRule type="cellIs" dxfId="832" priority="8" operator="equal">
      <formula>2</formula>
    </cfRule>
    <cfRule type="cellIs" dxfId="831" priority="9" operator="equal">
      <formula>3</formula>
    </cfRule>
    <cfRule type="cellIs" dxfId="830" priority="10" operator="equal">
      <formula>4</formula>
    </cfRule>
  </conditionalFormatting>
  <conditionalFormatting sqref="A46">
    <cfRule type="cellIs" dxfId="829" priority="1" operator="equal">
      <formula>0</formula>
    </cfRule>
    <cfRule type="cellIs" dxfId="828" priority="2" operator="equal">
      <formula>1</formula>
    </cfRule>
    <cfRule type="cellIs" dxfId="827" priority="3" operator="equal">
      <formula>2</formula>
    </cfRule>
    <cfRule type="cellIs" dxfId="826" priority="4" operator="equal">
      <formula>3</formula>
    </cfRule>
    <cfRule type="cellIs" dxfId="82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B3:B5 B8:B15 B18:B23 B26:B30 B33:B36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A992"/>
  <sheetViews>
    <sheetView zoomScale="90" zoomScaleNormal="90" workbookViewId="0">
      <pane ySplit="1" topLeftCell="A36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947</v>
      </c>
      <c r="B1" s="20" t="s">
        <v>948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30.75" customHeight="1" x14ac:dyDescent="0.25">
      <c r="A2" s="12">
        <f>(INT(AVERAGE(A3))) + IF(AND((INT(AVERAGE(A3))) &lt; AVERAGE(A3), (AVERAGE(A4)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949</v>
      </c>
      <c r="D3" s="33"/>
      <c r="AA3" s="2"/>
    </row>
    <row r="4" spans="1:27" ht="38.25" x14ac:dyDescent="0.25">
      <c r="A4" s="12">
        <f>LOOKUP(B4,Avaliação!$D$2:$E$6)</f>
        <v>0</v>
      </c>
      <c r="B4" s="32" t="s">
        <v>33</v>
      </c>
      <c r="C4" s="17" t="s">
        <v>950</v>
      </c>
      <c r="D4" s="33"/>
      <c r="AA4" s="2"/>
    </row>
    <row r="5" spans="1:27" x14ac:dyDescent="0.25">
      <c r="AA5" s="2"/>
    </row>
    <row r="6" spans="1:27" ht="30.75" customHeight="1" x14ac:dyDescent="0.25">
      <c r="A6" s="12">
        <f>(INT(AVERAGE(A7:A10))) + IF(AND((INT(AVERAGE(A7:A10))) &lt; AVERAGE(A7:A10), (AVERAGE(A11:A14) &gt; AVERAGE(A7:A10))), 1, 0)</f>
        <v>0</v>
      </c>
      <c r="B6" s="10" t="s">
        <v>29</v>
      </c>
      <c r="C6" s="10" t="s">
        <v>40</v>
      </c>
      <c r="D6" s="10" t="s">
        <v>31</v>
      </c>
      <c r="E6" s="10" t="s">
        <v>32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A6" s="2"/>
    </row>
    <row r="7" spans="1:27" ht="51" x14ac:dyDescent="0.25">
      <c r="A7" s="12">
        <f>LOOKUP(B7,Avaliação!$D$2:$E$6)</f>
        <v>0</v>
      </c>
      <c r="B7" s="32" t="s">
        <v>33</v>
      </c>
      <c r="C7" s="28" t="s">
        <v>951</v>
      </c>
      <c r="D7" s="33"/>
      <c r="AA7" s="2"/>
    </row>
    <row r="8" spans="1:27" ht="25.5" x14ac:dyDescent="0.25">
      <c r="A8" s="12">
        <f>LOOKUP(B8,Avaliação!$D$2:$E$6)</f>
        <v>0</v>
      </c>
      <c r="B8" s="32" t="s">
        <v>33</v>
      </c>
      <c r="C8" s="28" t="s">
        <v>952</v>
      </c>
      <c r="D8" s="33"/>
      <c r="AA8" s="2"/>
    </row>
    <row r="9" spans="1:27" s="25" customFormat="1" ht="25.5" x14ac:dyDescent="0.25">
      <c r="A9" s="12">
        <f>LOOKUP(B9,Avaliação!$D$2:$E$6)</f>
        <v>0</v>
      </c>
      <c r="B9" s="32" t="s">
        <v>33</v>
      </c>
      <c r="C9" s="28" t="s">
        <v>953</v>
      </c>
      <c r="D9" s="33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38.25" x14ac:dyDescent="0.25">
      <c r="A10" s="12">
        <f>LOOKUP(B10,Avaliação!$D$2:$E$6)</f>
        <v>0</v>
      </c>
      <c r="B10" s="32" t="s">
        <v>33</v>
      </c>
      <c r="C10" s="28" t="s">
        <v>954</v>
      </c>
      <c r="D10" s="33"/>
      <c r="AA10" s="2"/>
    </row>
    <row r="11" spans="1:27" ht="38.25" x14ac:dyDescent="0.25">
      <c r="A11" s="12">
        <f>LOOKUP(B11,Avaliação!$D$2:$E$6)</f>
        <v>0</v>
      </c>
      <c r="B11" s="32" t="s">
        <v>33</v>
      </c>
      <c r="C11" s="17" t="s">
        <v>955</v>
      </c>
      <c r="D11" s="53"/>
      <c r="E11" s="26" t="s">
        <v>956</v>
      </c>
      <c r="F11" s="12">
        <f>'O2'!A9</f>
        <v>0</v>
      </c>
      <c r="G11" s="12">
        <f>'O5'!A9</f>
        <v>0</v>
      </c>
      <c r="H11" s="12">
        <f>'O6'!A9</f>
        <v>0</v>
      </c>
      <c r="I11" s="12">
        <f>'O7'!A11</f>
        <v>0</v>
      </c>
      <c r="J11" s="12">
        <f>'O8'!A7</f>
        <v>0</v>
      </c>
      <c r="K11" s="12">
        <f>'O9'!A16</f>
        <v>0</v>
      </c>
      <c r="AA11" s="2"/>
    </row>
    <row r="12" spans="1:27" ht="25.5" x14ac:dyDescent="0.25">
      <c r="A12" s="12">
        <f>LOOKUP(B12,Avaliação!$D$2:$E$6)</f>
        <v>0</v>
      </c>
      <c r="B12" s="32" t="s">
        <v>33</v>
      </c>
      <c r="C12" s="17" t="s">
        <v>957</v>
      </c>
      <c r="D12" s="33"/>
      <c r="AA12" s="2"/>
    </row>
    <row r="13" spans="1:27" ht="25.5" x14ac:dyDescent="0.25">
      <c r="A13" s="12">
        <f>LOOKUP(B13,Avaliação!$D$2:$E$6)</f>
        <v>0</v>
      </c>
      <c r="B13" s="32" t="s">
        <v>33</v>
      </c>
      <c r="C13" s="17" t="s">
        <v>958</v>
      </c>
      <c r="D13" s="33"/>
      <c r="AA13" s="2"/>
    </row>
    <row r="14" spans="1:27" ht="25.5" x14ac:dyDescent="0.25">
      <c r="A14" s="12">
        <f>LOOKUP(B14,Avaliação!$D$2:$E$6)</f>
        <v>0</v>
      </c>
      <c r="B14" s="32" t="s">
        <v>33</v>
      </c>
      <c r="C14" s="17" t="s">
        <v>959</v>
      </c>
      <c r="D14" s="33"/>
      <c r="AA14" s="2"/>
    </row>
    <row r="15" spans="1:27" x14ac:dyDescent="0.25">
      <c r="AA15" s="2"/>
    </row>
    <row r="16" spans="1:27" ht="30.75" customHeight="1" x14ac:dyDescent="0.25">
      <c r="A16" s="12">
        <f>(INT(AVERAGE(A17:A19))) + IF(AND((INT(AVERAGE(A17:A19))) &lt; AVERAGE(A17:A19), (AVERAGE(A20:A22) &gt; AVERAGE(A17:A19))), 1, 0)</f>
        <v>0</v>
      </c>
      <c r="B16" s="10" t="s">
        <v>29</v>
      </c>
      <c r="C16" s="10" t="s">
        <v>52</v>
      </c>
      <c r="D16" s="10" t="s">
        <v>31</v>
      </c>
      <c r="E16" s="10" t="s">
        <v>32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AA16" s="2"/>
    </row>
    <row r="17" spans="1:27" ht="38.25" x14ac:dyDescent="0.25">
      <c r="A17" s="12">
        <f>LOOKUP(B17,Avaliação!$D$2:$E$6)</f>
        <v>0</v>
      </c>
      <c r="B17" s="32" t="s">
        <v>33</v>
      </c>
      <c r="C17" s="28" t="s">
        <v>960</v>
      </c>
      <c r="D17" s="33"/>
      <c r="AA17" s="2"/>
    </row>
    <row r="18" spans="1:27" ht="38.25" x14ac:dyDescent="0.25">
      <c r="A18" s="12">
        <f>LOOKUP(B18,Avaliação!$D$2:$E$6)</f>
        <v>0</v>
      </c>
      <c r="B18" s="32" t="s">
        <v>33</v>
      </c>
      <c r="C18" s="28" t="s">
        <v>961</v>
      </c>
      <c r="D18" s="33"/>
      <c r="AA18" s="2"/>
    </row>
    <row r="19" spans="1:27" s="25" customFormat="1" ht="33" customHeight="1" x14ac:dyDescent="0.25">
      <c r="A19" s="12">
        <f>LOOKUP(B19,Avaliação!$D$2:$E$6)</f>
        <v>0</v>
      </c>
      <c r="B19" s="32" t="s">
        <v>33</v>
      </c>
      <c r="C19" s="28" t="s">
        <v>962</v>
      </c>
      <c r="D19" s="33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51" x14ac:dyDescent="0.25">
      <c r="A20" s="12">
        <f>LOOKUP(B20,Avaliação!$D$2:$E$6)</f>
        <v>0</v>
      </c>
      <c r="B20" s="32" t="s">
        <v>33</v>
      </c>
      <c r="C20" s="17" t="s">
        <v>963</v>
      </c>
      <c r="D20" s="53"/>
      <c r="E20" s="26" t="s">
        <v>964</v>
      </c>
      <c r="F20" s="12">
        <f>'A6'!A25</f>
        <v>0</v>
      </c>
      <c r="G20" s="12">
        <f>'A7'!A19</f>
        <v>0</v>
      </c>
      <c r="H20" s="12">
        <f>'D1'!A19</f>
        <v>0</v>
      </c>
      <c r="I20" s="12">
        <f>'D2'!A19</f>
        <v>0</v>
      </c>
      <c r="J20" s="12">
        <f>'D3'!A22</f>
        <v>0</v>
      </c>
      <c r="K20" s="12">
        <f>'D7'!A27</f>
        <v>0</v>
      </c>
      <c r="L20" s="12">
        <f>'S5'!A24</f>
        <v>0</v>
      </c>
      <c r="M20" s="12">
        <f>'S6'!A18</f>
        <v>0</v>
      </c>
      <c r="N20" s="12">
        <f>'O1'!A14</f>
        <v>0</v>
      </c>
      <c r="O20" s="12">
        <f>'O4'!A22</f>
        <v>0</v>
      </c>
      <c r="P20" s="12">
        <f>'O5'!A16</f>
        <v>0</v>
      </c>
      <c r="Q20" s="12">
        <f>'O9'!A22</f>
        <v>0</v>
      </c>
      <c r="R20" s="12">
        <f>'R2'!A18</f>
        <v>0</v>
      </c>
      <c r="S20" s="12">
        <f>'R4'!A18</f>
        <v>0</v>
      </c>
      <c r="AA20" s="2"/>
    </row>
    <row r="21" spans="1:27" ht="25.5" x14ac:dyDescent="0.25">
      <c r="A21" s="12">
        <f>LOOKUP(B21,Avaliação!$D$2:$E$6)</f>
        <v>0</v>
      </c>
      <c r="B21" s="32" t="s">
        <v>33</v>
      </c>
      <c r="C21" s="17" t="s">
        <v>965</v>
      </c>
      <c r="D21" s="33"/>
      <c r="AA21" s="2"/>
    </row>
    <row r="22" spans="1:27" ht="25.5" x14ac:dyDescent="0.25">
      <c r="A22" s="12">
        <f>LOOKUP(B22,Avaliação!$D$2:$E$6)</f>
        <v>0</v>
      </c>
      <c r="B22" s="32" t="s">
        <v>33</v>
      </c>
      <c r="C22" s="17" t="s">
        <v>966</v>
      </c>
      <c r="D22" s="33"/>
      <c r="AA22" s="2"/>
    </row>
    <row r="23" spans="1:27" x14ac:dyDescent="0.25">
      <c r="AA23" s="2"/>
    </row>
    <row r="24" spans="1:27" ht="30.75" customHeight="1" x14ac:dyDescent="0.25">
      <c r="A24" s="12">
        <f>(INT(AVERAGE(A25:A26))) + IF(AND((INT(AVERAGE(A25:A26))) &lt; AVERAGE(A25:A26), (AVERAGE(A27:A30) &gt; AVERAGE(A25:A26))), 1, 0)</f>
        <v>0</v>
      </c>
      <c r="B24" s="10" t="s">
        <v>29</v>
      </c>
      <c r="C24" s="10" t="s">
        <v>60</v>
      </c>
      <c r="D24" s="10" t="s">
        <v>31</v>
      </c>
      <c r="E24" s="10" t="s">
        <v>32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2"/>
    </row>
    <row r="25" spans="1:27" ht="38.25" x14ac:dyDescent="0.25">
      <c r="A25" s="12">
        <f>LOOKUP(B25,Avaliação!$D$2:$E$6)</f>
        <v>0</v>
      </c>
      <c r="B25" s="32" t="s">
        <v>33</v>
      </c>
      <c r="C25" s="28" t="s">
        <v>967</v>
      </c>
      <c r="D25" s="33"/>
      <c r="E25" s="26"/>
      <c r="AA25" s="2"/>
    </row>
    <row r="26" spans="1:27" ht="38.25" x14ac:dyDescent="0.25">
      <c r="A26" s="12">
        <f>LOOKUP(B26,Avaliação!$D$2:$E$6)</f>
        <v>0</v>
      </c>
      <c r="B26" s="32" t="s">
        <v>33</v>
      </c>
      <c r="C26" s="28" t="s">
        <v>968</v>
      </c>
      <c r="D26" s="33"/>
      <c r="E26" s="26"/>
      <c r="AA26" s="2"/>
    </row>
    <row r="27" spans="1:27" s="25" customFormat="1" ht="25.5" x14ac:dyDescent="0.25">
      <c r="A27" s="12">
        <f>LOOKUP(B27,Avaliação!$D$2:$E$6)</f>
        <v>0</v>
      </c>
      <c r="B27" s="32" t="s">
        <v>33</v>
      </c>
      <c r="C27" s="17" t="s">
        <v>969</v>
      </c>
      <c r="D27" s="33"/>
      <c r="E27" s="2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63.75" x14ac:dyDescent="0.25">
      <c r="A28" s="12">
        <f>LOOKUP(B28,Avaliação!$D$2:$E$6)</f>
        <v>0</v>
      </c>
      <c r="B28" s="32" t="s">
        <v>33</v>
      </c>
      <c r="C28" s="17" t="s">
        <v>450</v>
      </c>
      <c r="D28" s="53"/>
      <c r="E28" s="26" t="s">
        <v>970</v>
      </c>
      <c r="F28" s="12">
        <f>'A1'!A32</f>
        <v>0</v>
      </c>
      <c r="G28" s="12">
        <f>'A7'!A26</f>
        <v>0</v>
      </c>
      <c r="H28" s="12">
        <f>'A8'!A32</f>
        <v>0</v>
      </c>
      <c r="I28" s="12">
        <f>'D1'!A24</f>
        <v>0</v>
      </c>
      <c r="J28" s="12">
        <f>'D2'!A25</f>
        <v>0</v>
      </c>
      <c r="K28" s="12">
        <f>'D4'!A28</f>
        <v>0</v>
      </c>
      <c r="L28" s="12">
        <f>'D5'!A32</f>
        <v>0</v>
      </c>
      <c r="M28" s="12">
        <f>'D6'!A26</f>
        <v>0</v>
      </c>
      <c r="N28" s="12">
        <f>'S5'!A34</f>
        <v>0</v>
      </c>
      <c r="O28" s="12">
        <f>'Q1'!A25</f>
        <v>0</v>
      </c>
      <c r="P28" s="12">
        <f>'Q2'!A25</f>
        <v>0</v>
      </c>
      <c r="Q28" s="12">
        <f>'Q3'!A24</f>
        <v>0</v>
      </c>
      <c r="R28" s="12">
        <f>'O1'!A23</f>
        <v>0</v>
      </c>
      <c r="S28" s="12">
        <f>'O2'!A25</f>
        <v>0</v>
      </c>
      <c r="T28" s="12">
        <f>'O4'!A31</f>
        <v>0</v>
      </c>
      <c r="U28" s="12">
        <f>'O5'!A24</f>
        <v>0</v>
      </c>
      <c r="V28" s="12">
        <f>'O9'!A30</f>
        <v>0</v>
      </c>
      <c r="W28" s="12">
        <f>'R2'!A24</f>
        <v>0</v>
      </c>
      <c r="AA28" s="2"/>
    </row>
    <row r="29" spans="1:27" ht="38.25" x14ac:dyDescent="0.25">
      <c r="A29" s="12">
        <f>LOOKUP(B29,Avaliação!$D$2:$E$6)</f>
        <v>0</v>
      </c>
      <c r="B29" s="32" t="s">
        <v>33</v>
      </c>
      <c r="C29" s="17" t="s">
        <v>971</v>
      </c>
      <c r="D29" s="33"/>
      <c r="E29" s="26"/>
      <c r="AA29" s="2"/>
    </row>
    <row r="30" spans="1:27" ht="38.25" x14ac:dyDescent="0.25">
      <c r="A30" s="12">
        <f>LOOKUP(B30,Avaliação!$D$2:$E$6)</f>
        <v>0</v>
      </c>
      <c r="B30" s="32" t="s">
        <v>33</v>
      </c>
      <c r="C30" s="17" t="s">
        <v>388</v>
      </c>
      <c r="D30" s="53"/>
      <c r="E30" s="26" t="s">
        <v>972</v>
      </c>
      <c r="F30" s="12">
        <f>'D1'!A30</f>
        <v>0</v>
      </c>
      <c r="G30" s="12">
        <f>'D2'!A27</f>
        <v>0</v>
      </c>
      <c r="H30" s="12">
        <f>'S5'!A36</f>
        <v>0</v>
      </c>
      <c r="I30" s="12">
        <f>'S6'!A30</f>
        <v>0</v>
      </c>
      <c r="J30" s="12">
        <f>'O1'!A26</f>
        <v>0</v>
      </c>
      <c r="K30" s="12">
        <f>'O5'!A26</f>
        <v>0</v>
      </c>
      <c r="L30" s="12">
        <f>'O9'!A32</f>
        <v>0</v>
      </c>
      <c r="AA30" s="2"/>
    </row>
    <row r="31" spans="1:27" x14ac:dyDescent="0.25">
      <c r="AA31" s="2"/>
    </row>
    <row r="32" spans="1:27" ht="30.75" customHeight="1" x14ac:dyDescent="0.25">
      <c r="A32" s="12">
        <f>(INT(AVERAGE(A33:A34))) + IF(AND((INT(AVERAGE(A33:A34))) &lt; AVERAGE(A33:A34), (AVERAGE(A35:A36) &gt; AVERAGE(A33:A34))), 1, 0)</f>
        <v>0</v>
      </c>
      <c r="B32" s="10" t="s">
        <v>29</v>
      </c>
      <c r="C32" s="10" t="s">
        <v>71</v>
      </c>
      <c r="D32" s="10" t="s">
        <v>31</v>
      </c>
      <c r="E32" s="10" t="s">
        <v>32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AA32" s="2"/>
    </row>
    <row r="33" spans="1:27" ht="38.25" x14ac:dyDescent="0.25">
      <c r="A33" s="12">
        <f>LOOKUP(B33,Avaliação!$D$2:$E$6)</f>
        <v>0</v>
      </c>
      <c r="B33" s="32" t="s">
        <v>33</v>
      </c>
      <c r="C33" s="28" t="s">
        <v>973</v>
      </c>
      <c r="D33" s="33"/>
      <c r="AA33" s="2"/>
    </row>
    <row r="34" spans="1:27" ht="38.25" x14ac:dyDescent="0.25">
      <c r="A34" s="12">
        <f>LOOKUP(B34,Avaliação!$D$2:$E$6)</f>
        <v>0</v>
      </c>
      <c r="B34" s="32" t="s">
        <v>33</v>
      </c>
      <c r="C34" s="28" t="s">
        <v>974</v>
      </c>
      <c r="D34" s="33"/>
      <c r="AA34" s="2"/>
    </row>
    <row r="35" spans="1:27" ht="25.5" x14ac:dyDescent="0.25">
      <c r="A35" s="12">
        <f>LOOKUP(B35,Avaliação!$D$2:$E$6)</f>
        <v>0</v>
      </c>
      <c r="B35" s="32" t="s">
        <v>33</v>
      </c>
      <c r="C35" s="17" t="s">
        <v>975</v>
      </c>
      <c r="D35" s="33"/>
      <c r="AA35" s="2"/>
    </row>
    <row r="36" spans="1:27" ht="25.5" x14ac:dyDescent="0.25">
      <c r="A36" s="12">
        <f>LOOKUP(B36,Avaliação!$D$2:$E$6)</f>
        <v>0</v>
      </c>
      <c r="B36" s="32" t="s">
        <v>33</v>
      </c>
      <c r="C36" s="17" t="s">
        <v>916</v>
      </c>
      <c r="D36" s="53"/>
      <c r="E36" s="26" t="s">
        <v>976</v>
      </c>
      <c r="F36" s="12">
        <f>'D6'!A35</f>
        <v>0</v>
      </c>
      <c r="G36" s="12">
        <f>'O1'!A33</f>
        <v>0</v>
      </c>
      <c r="H36" s="12">
        <f>'O2'!A31</f>
        <v>0</v>
      </c>
      <c r="I36" s="12">
        <f>'O5'!A31</f>
        <v>0</v>
      </c>
      <c r="AA36" s="2"/>
    </row>
    <row r="37" spans="1:27" s="25" customFormat="1" ht="15.75" customHeight="1" x14ac:dyDescent="0.25">
      <c r="A37" s="12"/>
      <c r="B37" s="16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9" spans="1:27" ht="15" customHeight="1" x14ac:dyDescent="0.25">
      <c r="A39" s="56" t="s">
        <v>21</v>
      </c>
      <c r="B39" s="55"/>
    </row>
    <row r="40" spans="1:27" ht="15" customHeight="1" x14ac:dyDescent="0.25">
      <c r="A40" s="16">
        <v>0</v>
      </c>
      <c r="B40" s="59" t="s">
        <v>22</v>
      </c>
    </row>
    <row r="41" spans="1:27" ht="15" customHeight="1" x14ac:dyDescent="0.25">
      <c r="A41" s="16">
        <v>1</v>
      </c>
      <c r="B41" s="59" t="s">
        <v>23</v>
      </c>
    </row>
    <row r="42" spans="1:27" ht="15" customHeight="1" x14ac:dyDescent="0.25">
      <c r="A42" s="16">
        <v>2</v>
      </c>
      <c r="B42" s="59" t="s">
        <v>24</v>
      </c>
    </row>
    <row r="43" spans="1:27" ht="15" customHeight="1" x14ac:dyDescent="0.25">
      <c r="A43" s="16">
        <v>3</v>
      </c>
      <c r="B43" s="59" t="s">
        <v>25</v>
      </c>
    </row>
    <row r="44" spans="1:27" ht="15" customHeight="1" x14ac:dyDescent="0.25">
      <c r="A44" s="16">
        <v>4</v>
      </c>
      <c r="B44" s="59" t="s">
        <v>26</v>
      </c>
    </row>
    <row r="46" spans="1:27" ht="15" customHeight="1" x14ac:dyDescent="0.25">
      <c r="A46" s="70" t="s">
        <v>74</v>
      </c>
      <c r="B46" s="16" t="s">
        <v>75</v>
      </c>
    </row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sheetProtection selectLockedCells="1"/>
  <conditionalFormatting sqref="A2:A38 A45 A47:A1048576">
    <cfRule type="cellIs" dxfId="219" priority="16" operator="equal">
      <formula>0</formula>
    </cfRule>
    <cfRule type="cellIs" dxfId="218" priority="17" operator="equal">
      <formula>1</formula>
    </cfRule>
    <cfRule type="cellIs" dxfId="217" priority="18" operator="equal">
      <formula>2</formula>
    </cfRule>
    <cfRule type="cellIs" dxfId="216" priority="19" operator="equal">
      <formula>3</formula>
    </cfRule>
    <cfRule type="cellIs" dxfId="215" priority="20" operator="equal">
      <formula>4</formula>
    </cfRule>
  </conditionalFormatting>
  <conditionalFormatting sqref="F1:W1 F3:W5 F7:W15 F17:W23 F25:W31 F33:W1048576">
    <cfRule type="cellIs" dxfId="214" priority="11" operator="equal">
      <formula>0</formula>
    </cfRule>
    <cfRule type="cellIs" dxfId="213" priority="12" operator="equal">
      <formula>1</formula>
    </cfRule>
    <cfRule type="cellIs" dxfId="212" priority="13" operator="equal">
      <formula>2</formula>
    </cfRule>
    <cfRule type="cellIs" dxfId="211" priority="14" operator="equal">
      <formula>3</formula>
    </cfRule>
    <cfRule type="cellIs" dxfId="210" priority="15" operator="equal">
      <formula>4</formula>
    </cfRule>
  </conditionalFormatting>
  <conditionalFormatting sqref="A40:A44">
    <cfRule type="cellIs" dxfId="209" priority="6" operator="equal">
      <formula>0</formula>
    </cfRule>
    <cfRule type="cellIs" dxfId="208" priority="7" operator="equal">
      <formula>1</formula>
    </cfRule>
    <cfRule type="cellIs" dxfId="207" priority="8" operator="equal">
      <formula>2</formula>
    </cfRule>
    <cfRule type="cellIs" dxfId="206" priority="9" operator="equal">
      <formula>3</formula>
    </cfRule>
    <cfRule type="cellIs" dxfId="205" priority="10" operator="equal">
      <formula>4</formula>
    </cfRule>
  </conditionalFormatting>
  <conditionalFormatting sqref="A46">
    <cfRule type="cellIs" dxfId="204" priority="1" operator="equal">
      <formula>0</formula>
    </cfRule>
    <cfRule type="cellIs" dxfId="203" priority="2" operator="equal">
      <formula>1</formula>
    </cfRule>
    <cfRule type="cellIs" dxfId="202" priority="3" operator="equal">
      <formula>2</formula>
    </cfRule>
    <cfRule type="cellIs" dxfId="201" priority="4" operator="equal">
      <formula>3</formula>
    </cfRule>
    <cfRule type="cellIs" dxfId="20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B3:B4 B7:B14 B17:B22 B25:B30 B33:B36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A996"/>
  <sheetViews>
    <sheetView zoomScale="90" zoomScaleNormal="90" workbookViewId="0">
      <pane ySplit="1" topLeftCell="A36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977</v>
      </c>
      <c r="B1" s="20" t="s">
        <v>978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28.5" customHeight="1" x14ac:dyDescent="0.25">
      <c r="A2" s="12">
        <f>(INT(AVERAGE(A3))) + IF(AND((INT(AVERAGE(A3))) &lt; AVERAGE(A3), (AVERAGE(A3)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2.5" customHeight="1" x14ac:dyDescent="0.25">
      <c r="A3" s="12">
        <f>LOOKUP(B3,Avaliação!$D$2:$E$6)</f>
        <v>0</v>
      </c>
      <c r="B3" s="32" t="s">
        <v>33</v>
      </c>
      <c r="C3" s="28" t="s">
        <v>979</v>
      </c>
      <c r="D3" s="33"/>
      <c r="AA3" s="2"/>
    </row>
    <row r="4" spans="1:27" x14ac:dyDescent="0.25">
      <c r="AA4" s="2"/>
    </row>
    <row r="5" spans="1:27" ht="28.5" customHeight="1" x14ac:dyDescent="0.25">
      <c r="A5" s="12">
        <f>(INT(AVERAGE(A6:A8))) + IF(AND((INT(AVERAGE(A6:A8))) &lt; AVERAGE(A6:A8), (AVERAGE(A9:A12) &gt; AVERAGE(A6:A8))), 1, 0)</f>
        <v>0</v>
      </c>
      <c r="B5" s="10" t="s">
        <v>29</v>
      </c>
      <c r="C5" s="10" t="s">
        <v>40</v>
      </c>
      <c r="D5" s="10" t="s">
        <v>31</v>
      </c>
      <c r="E5" s="10" t="s">
        <v>32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AA5" s="2"/>
    </row>
    <row r="6" spans="1:27" ht="38.25" x14ac:dyDescent="0.25">
      <c r="A6" s="12">
        <f>LOOKUP(B6,Avaliação!$D$2:$E$6)</f>
        <v>0</v>
      </c>
      <c r="B6" s="32" t="s">
        <v>33</v>
      </c>
      <c r="C6" s="28" t="s">
        <v>980</v>
      </c>
      <c r="D6" s="33"/>
      <c r="E6" s="26"/>
      <c r="AA6" s="2"/>
    </row>
    <row r="7" spans="1:27" ht="25.5" x14ac:dyDescent="0.25">
      <c r="A7" s="12">
        <f>LOOKUP(B7,Avaliação!$D$2:$E$6)</f>
        <v>0</v>
      </c>
      <c r="B7" s="32" t="s">
        <v>33</v>
      </c>
      <c r="C7" s="28" t="s">
        <v>981</v>
      </c>
      <c r="D7" s="34"/>
      <c r="E7" s="26" t="s">
        <v>982</v>
      </c>
      <c r="F7" s="12">
        <f>'D5'!A4</f>
        <v>0</v>
      </c>
      <c r="G7" s="12">
        <f>'S6'!A7</f>
        <v>0</v>
      </c>
      <c r="AA7" s="2"/>
    </row>
    <row r="8" spans="1:27" ht="23.45" customHeight="1" x14ac:dyDescent="0.25">
      <c r="A8" s="12">
        <f>LOOKUP(B8,Avaliação!$D$2:$E$6)</f>
        <v>0</v>
      </c>
      <c r="B8" s="32" t="s">
        <v>33</v>
      </c>
      <c r="C8" s="28" t="s">
        <v>983</v>
      </c>
      <c r="D8" s="34"/>
      <c r="E8" s="26" t="s">
        <v>984</v>
      </c>
      <c r="F8" s="12">
        <f>'S6'!A8</f>
        <v>0</v>
      </c>
      <c r="AA8" s="2"/>
    </row>
    <row r="9" spans="1:27" s="25" customFormat="1" ht="23.45" customHeight="1" x14ac:dyDescent="0.25">
      <c r="A9" s="12">
        <f>LOOKUP(B9,Avaliação!$D$2:$E$6)</f>
        <v>0</v>
      </c>
      <c r="B9" s="32" t="s">
        <v>33</v>
      </c>
      <c r="C9" s="17" t="s">
        <v>985</v>
      </c>
      <c r="D9" s="33"/>
      <c r="E9" s="2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25.5" x14ac:dyDescent="0.25">
      <c r="A10" s="12">
        <f>LOOKUP(B10,Avaliação!$D$2:$E$6)</f>
        <v>0</v>
      </c>
      <c r="B10" s="32" t="s">
        <v>33</v>
      </c>
      <c r="C10" s="17" t="s">
        <v>986</v>
      </c>
      <c r="D10" s="33"/>
      <c r="E10" s="26"/>
      <c r="AA10" s="2"/>
    </row>
    <row r="11" spans="1:27" ht="25.5" x14ac:dyDescent="0.25">
      <c r="A11" s="12">
        <f>LOOKUP(B11,Avaliação!$D$2:$E$6)</f>
        <v>0</v>
      </c>
      <c r="B11" s="32" t="s">
        <v>33</v>
      </c>
      <c r="C11" s="17" t="s">
        <v>987</v>
      </c>
      <c r="D11" s="33"/>
      <c r="E11" s="26"/>
      <c r="AA11" s="2"/>
    </row>
    <row r="12" spans="1:27" ht="25.5" x14ac:dyDescent="0.25">
      <c r="A12" s="12">
        <f>LOOKUP(B12,Avaliação!$D$2:$E$6)</f>
        <v>0</v>
      </c>
      <c r="B12" s="32" t="s">
        <v>33</v>
      </c>
      <c r="C12" s="17" t="s">
        <v>988</v>
      </c>
      <c r="D12" s="33"/>
      <c r="AA12" s="2"/>
    </row>
    <row r="13" spans="1:27" x14ac:dyDescent="0.25">
      <c r="AA13" s="2"/>
    </row>
    <row r="14" spans="1:27" ht="28.5" customHeight="1" x14ac:dyDescent="0.25">
      <c r="A14" s="12">
        <f>(INT(AVERAGE(A15:A17))) + IF(AND((INT(AVERAGE(A15:A17))) &lt; AVERAGE(A15:A17), (AVERAGE(A18:A23) &gt; AVERAGE(A15:A17))), 1, 0)</f>
        <v>0</v>
      </c>
      <c r="B14" s="10" t="s">
        <v>29</v>
      </c>
      <c r="C14" s="10" t="s">
        <v>52</v>
      </c>
      <c r="D14" s="10" t="s">
        <v>31</v>
      </c>
      <c r="E14" s="10" t="s">
        <v>32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A14" s="2"/>
    </row>
    <row r="15" spans="1:27" ht="20.100000000000001" customHeight="1" x14ac:dyDescent="0.25">
      <c r="A15" s="12">
        <f>LOOKUP(B15,Avaliação!$D$2:$E$6)</f>
        <v>0</v>
      </c>
      <c r="B15" s="32" t="s">
        <v>33</v>
      </c>
      <c r="C15" s="28" t="s">
        <v>989</v>
      </c>
      <c r="D15" s="33"/>
      <c r="AA15" s="2"/>
    </row>
    <row r="16" spans="1:27" ht="25.5" x14ac:dyDescent="0.25">
      <c r="A16" s="12">
        <f>LOOKUP(B16,Avaliação!$D$2:$E$6)</f>
        <v>0</v>
      </c>
      <c r="B16" s="32" t="s">
        <v>33</v>
      </c>
      <c r="C16" s="28" t="s">
        <v>990</v>
      </c>
      <c r="D16" s="33"/>
      <c r="AA16" s="2"/>
    </row>
    <row r="17" spans="1:27" ht="21" customHeight="1" x14ac:dyDescent="0.25">
      <c r="A17" s="12">
        <f>LOOKUP(B17,Avaliação!$D$2:$E$6)</f>
        <v>0</v>
      </c>
      <c r="B17" s="32" t="s">
        <v>33</v>
      </c>
      <c r="C17" s="28" t="s">
        <v>228</v>
      </c>
      <c r="D17" s="34"/>
      <c r="E17" s="26" t="s">
        <v>991</v>
      </c>
      <c r="F17" s="12">
        <f>'A6'!A23</f>
        <v>0</v>
      </c>
      <c r="G17" s="12">
        <f>'D7'!A26</f>
        <v>0</v>
      </c>
      <c r="AA17" s="2"/>
    </row>
    <row r="18" spans="1:27" ht="25.5" x14ac:dyDescent="0.25">
      <c r="A18" s="12">
        <f>LOOKUP(B18,Avaliação!$D$2:$E$6)</f>
        <v>0</v>
      </c>
      <c r="B18" s="32" t="s">
        <v>33</v>
      </c>
      <c r="C18" s="17" t="s">
        <v>992</v>
      </c>
      <c r="D18" s="33"/>
      <c r="E18" s="26"/>
      <c r="AA18" s="2"/>
    </row>
    <row r="19" spans="1:27" s="25" customFormat="1" ht="25.5" x14ac:dyDescent="0.25">
      <c r="A19" s="12">
        <f>LOOKUP(B19,Avaliação!$D$2:$E$6)</f>
        <v>0</v>
      </c>
      <c r="B19" s="32" t="s">
        <v>33</v>
      </c>
      <c r="C19" s="17" t="s">
        <v>993</v>
      </c>
      <c r="D19" s="33"/>
      <c r="E19" s="2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38.25" x14ac:dyDescent="0.25">
      <c r="A20" s="12">
        <f>LOOKUP(B20,Avaliação!$D$2:$E$6)</f>
        <v>0</v>
      </c>
      <c r="B20" s="32" t="s">
        <v>33</v>
      </c>
      <c r="C20" s="17" t="s">
        <v>994</v>
      </c>
      <c r="D20" s="33"/>
      <c r="E20" s="26"/>
      <c r="AA20" s="2"/>
    </row>
    <row r="21" spans="1:27" ht="25.5" x14ac:dyDescent="0.25">
      <c r="A21" s="12">
        <f>LOOKUP(B21,Avaliação!$D$2:$E$6)</f>
        <v>0</v>
      </c>
      <c r="B21" s="32" t="s">
        <v>33</v>
      </c>
      <c r="C21" s="17" t="s">
        <v>995</v>
      </c>
      <c r="D21" s="34"/>
      <c r="E21" s="26" t="s">
        <v>996</v>
      </c>
      <c r="F21" s="12">
        <f>'D7'!A22</f>
        <v>0</v>
      </c>
      <c r="AA21" s="2"/>
    </row>
    <row r="22" spans="1:27" ht="51" x14ac:dyDescent="0.25">
      <c r="A22" s="12">
        <f>LOOKUP(B22,Avaliação!$D$2:$E$6)</f>
        <v>0</v>
      </c>
      <c r="B22" s="32" t="s">
        <v>33</v>
      </c>
      <c r="C22" s="17" t="s">
        <v>231</v>
      </c>
      <c r="D22" s="53"/>
      <c r="E22" s="26" t="s">
        <v>997</v>
      </c>
      <c r="F22" s="12">
        <f>'A6'!A25</f>
        <v>0</v>
      </c>
      <c r="G22" s="12">
        <f>'A7'!A19</f>
        <v>0</v>
      </c>
      <c r="H22" s="12">
        <f>'D1'!A19</f>
        <v>0</v>
      </c>
      <c r="I22" s="12">
        <f>'D2'!A19</f>
        <v>0</v>
      </c>
      <c r="J22" s="12">
        <f>'D3'!A22</f>
        <v>0</v>
      </c>
      <c r="K22" s="12">
        <f>'D7'!A27</f>
        <v>0</v>
      </c>
      <c r="L22" s="12">
        <f>'S5'!A24</f>
        <v>0</v>
      </c>
      <c r="M22" s="12">
        <f>'S6'!A18</f>
        <v>0</v>
      </c>
      <c r="N22" s="12">
        <f>'O1'!A14</f>
        <v>0</v>
      </c>
      <c r="O22" s="12">
        <f>'O3'!A20</f>
        <v>0</v>
      </c>
      <c r="P22" s="12">
        <f>'O5'!A16</f>
        <v>0</v>
      </c>
      <c r="Q22" s="12">
        <f>'O9'!A22</f>
        <v>0</v>
      </c>
      <c r="R22" s="12">
        <f>'R2'!A18</f>
        <v>0</v>
      </c>
      <c r="S22" s="12">
        <f>'R4'!A18</f>
        <v>0</v>
      </c>
      <c r="AA22" s="2"/>
    </row>
    <row r="23" spans="1:27" ht="19.5" customHeight="1" x14ac:dyDescent="0.25">
      <c r="A23" s="12">
        <f>LOOKUP(B23,Avaliação!$D$2:$E$6)</f>
        <v>0</v>
      </c>
      <c r="B23" s="32" t="s">
        <v>33</v>
      </c>
      <c r="C23" s="17" t="s">
        <v>998</v>
      </c>
      <c r="D23" s="33"/>
      <c r="E23" s="26"/>
      <c r="AA23" s="2"/>
    </row>
    <row r="24" spans="1:27" x14ac:dyDescent="0.25">
      <c r="AA24" s="2"/>
    </row>
    <row r="25" spans="1:27" ht="28.5" customHeight="1" x14ac:dyDescent="0.25">
      <c r="A25" s="12">
        <f>(INT(AVERAGE(A26:A27))) + IF(AND((INT(AVERAGE(A26:A27))) &lt; AVERAGE(A26:A27), (AVERAGE(A28:A32) &gt; AVERAGE(A26:A27))), 1, 0)</f>
        <v>0</v>
      </c>
      <c r="B25" s="10" t="s">
        <v>29</v>
      </c>
      <c r="C25" s="10" t="s">
        <v>60</v>
      </c>
      <c r="D25" s="10" t="s">
        <v>31</v>
      </c>
      <c r="E25" s="10" t="s">
        <v>32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AA25" s="2"/>
    </row>
    <row r="26" spans="1:27" ht="25.5" x14ac:dyDescent="0.25">
      <c r="A26" s="12">
        <f>LOOKUP(B26,Avaliação!$D$2:$E$6)</f>
        <v>0</v>
      </c>
      <c r="B26" s="32" t="s">
        <v>33</v>
      </c>
      <c r="C26" s="28" t="s">
        <v>999</v>
      </c>
      <c r="D26" s="33"/>
      <c r="E26" s="26"/>
      <c r="AA26" s="2"/>
    </row>
    <row r="27" spans="1:27" s="25" customFormat="1" ht="38.25" x14ac:dyDescent="0.25">
      <c r="A27" s="12">
        <f>LOOKUP(B27,Avaliação!$D$2:$E$6)</f>
        <v>0</v>
      </c>
      <c r="B27" s="32" t="s">
        <v>33</v>
      </c>
      <c r="C27" s="28" t="s">
        <v>1000</v>
      </c>
      <c r="D27" s="33"/>
      <c r="E27" s="2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18.600000000000001" customHeight="1" x14ac:dyDescent="0.25">
      <c r="A28" s="12">
        <f>LOOKUP(B28,Avaliação!$D$2:$E$6)</f>
        <v>0</v>
      </c>
      <c r="B28" s="32" t="s">
        <v>33</v>
      </c>
      <c r="C28" s="17" t="s">
        <v>1001</v>
      </c>
      <c r="D28" s="33"/>
      <c r="E28" s="26"/>
      <c r="AA28" s="2"/>
    </row>
    <row r="29" spans="1:27" ht="18.95" customHeight="1" x14ac:dyDescent="0.25">
      <c r="A29" s="12">
        <f>LOOKUP(B29,Avaliação!$D$2:$E$6)</f>
        <v>0</v>
      </c>
      <c r="B29" s="32" t="s">
        <v>33</v>
      </c>
      <c r="C29" s="17" t="s">
        <v>1002</v>
      </c>
      <c r="D29" s="33"/>
      <c r="E29" s="26"/>
      <c r="AA29" s="2"/>
    </row>
    <row r="30" spans="1:27" ht="25.5" x14ac:dyDescent="0.25">
      <c r="A30" s="12">
        <f>LOOKUP(B30,Avaliação!$D$2:$E$6)</f>
        <v>0</v>
      </c>
      <c r="B30" s="32" t="s">
        <v>33</v>
      </c>
      <c r="C30" s="17" t="s">
        <v>1003</v>
      </c>
      <c r="D30" s="33"/>
      <c r="E30" s="26"/>
      <c r="AA30" s="2"/>
    </row>
    <row r="31" spans="1:27" ht="63.75" x14ac:dyDescent="0.25">
      <c r="A31" s="12">
        <f>LOOKUP(B31,Avaliação!$D$2:$E$6)</f>
        <v>0</v>
      </c>
      <c r="B31" s="32" t="s">
        <v>33</v>
      </c>
      <c r="C31" s="17" t="s">
        <v>450</v>
      </c>
      <c r="D31" s="53"/>
      <c r="E31" s="26" t="s">
        <v>1004</v>
      </c>
      <c r="F31" s="12">
        <f>'A1'!A32</f>
        <v>0</v>
      </c>
      <c r="G31" s="12">
        <f>'A7'!A26</f>
        <v>0</v>
      </c>
      <c r="H31" s="12">
        <f>'A8'!A32</f>
        <v>0</v>
      </c>
      <c r="I31" s="12">
        <f>'D1'!A24</f>
        <v>0</v>
      </c>
      <c r="J31" s="12">
        <f>'D2'!A25</f>
        <v>0</v>
      </c>
      <c r="K31" s="12">
        <f>'D4'!A28</f>
        <v>0</v>
      </c>
      <c r="L31" s="12">
        <f>'D5'!A32</f>
        <v>0</v>
      </c>
      <c r="M31" s="12">
        <f>'D6'!A26</f>
        <v>0</v>
      </c>
      <c r="N31" s="12">
        <f>'S5'!A34</f>
        <v>0</v>
      </c>
      <c r="O31" s="12">
        <f>'Q1'!A25</f>
        <v>0</v>
      </c>
      <c r="P31" s="12">
        <f>'Q2'!A25</f>
        <v>0</v>
      </c>
      <c r="Q31" s="12">
        <f>'Q3'!A24</f>
        <v>0</v>
      </c>
      <c r="R31" s="12">
        <f>'O1'!A23</f>
        <v>0</v>
      </c>
      <c r="S31" s="12">
        <f>'O2'!A25</f>
        <v>0</v>
      </c>
      <c r="T31" s="12">
        <f>'O3'!A28</f>
        <v>0</v>
      </c>
      <c r="U31" s="12">
        <f>'O5'!A24</f>
        <v>0</v>
      </c>
      <c r="V31" s="12">
        <f>'O9'!A30</f>
        <v>0</v>
      </c>
      <c r="W31" s="12">
        <f>'R2'!A24</f>
        <v>0</v>
      </c>
      <c r="AA31" s="2"/>
    </row>
    <row r="32" spans="1:27" ht="38.25" x14ac:dyDescent="0.25">
      <c r="A32" s="12">
        <f>LOOKUP(B32,Avaliação!$D$2:$E$6)</f>
        <v>0</v>
      </c>
      <c r="B32" s="32" t="s">
        <v>33</v>
      </c>
      <c r="C32" s="17" t="s">
        <v>1005</v>
      </c>
      <c r="D32" s="33"/>
      <c r="E32" s="26"/>
      <c r="AA32" s="2"/>
    </row>
    <row r="33" spans="1:27" x14ac:dyDescent="0.25">
      <c r="AA33" s="2"/>
    </row>
    <row r="34" spans="1:27" ht="28.5" customHeight="1" x14ac:dyDescent="0.25">
      <c r="A34" s="12">
        <f>(INT(AVERAGE(A35:A37))) + IF(AND((INT(AVERAGE(A35:A37))) &lt; AVERAGE(A35:A37), (AVERAGE(A38:A39) &gt; AVERAGE(A35:A37))), 1, 0)</f>
        <v>0</v>
      </c>
      <c r="B34" s="10" t="s">
        <v>29</v>
      </c>
      <c r="C34" s="10" t="s">
        <v>71</v>
      </c>
      <c r="D34" s="10" t="s">
        <v>31</v>
      </c>
      <c r="E34" s="10" t="s">
        <v>32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AA34" s="2"/>
    </row>
    <row r="35" spans="1:27" ht="38.25" x14ac:dyDescent="0.25">
      <c r="A35" s="12">
        <f>LOOKUP(B35,Avaliação!$D$2:$E$6)</f>
        <v>0</v>
      </c>
      <c r="B35" s="32" t="s">
        <v>33</v>
      </c>
      <c r="C35" s="28" t="s">
        <v>1006</v>
      </c>
      <c r="D35" s="33"/>
      <c r="E35" s="26"/>
      <c r="AA35" s="2"/>
    </row>
    <row r="36" spans="1:27" ht="25.5" x14ac:dyDescent="0.25">
      <c r="A36" s="12">
        <f>LOOKUP(B36,Avaliação!$D$2:$E$6)</f>
        <v>0</v>
      </c>
      <c r="B36" s="32" t="s">
        <v>33</v>
      </c>
      <c r="C36" s="28" t="s">
        <v>1007</v>
      </c>
      <c r="D36" s="33"/>
      <c r="E36" s="26"/>
      <c r="AA36" s="2"/>
    </row>
    <row r="37" spans="1:27" s="25" customFormat="1" ht="33" customHeight="1" x14ac:dyDescent="0.25">
      <c r="A37" s="12">
        <f>LOOKUP(B37,Avaliação!$D$2:$E$6)</f>
        <v>0</v>
      </c>
      <c r="B37" s="32" t="s">
        <v>33</v>
      </c>
      <c r="C37" s="28" t="s">
        <v>1008</v>
      </c>
      <c r="D37" s="33"/>
      <c r="E37" s="2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ht="25.5" x14ac:dyDescent="0.25">
      <c r="A38" s="12">
        <f>LOOKUP(B38,Avaliação!$D$2:$E$6)</f>
        <v>0</v>
      </c>
      <c r="B38" s="32" t="s">
        <v>33</v>
      </c>
      <c r="C38" s="17" t="s">
        <v>1009</v>
      </c>
      <c r="D38" s="33"/>
      <c r="E38" s="26"/>
      <c r="AA38" s="2"/>
    </row>
    <row r="39" spans="1:27" ht="38.25" x14ac:dyDescent="0.25">
      <c r="A39" s="12">
        <f>LOOKUP(B39,Avaliação!$D$2:$E$6)</f>
        <v>0</v>
      </c>
      <c r="B39" s="32" t="s">
        <v>33</v>
      </c>
      <c r="C39" s="17" t="s">
        <v>1010</v>
      </c>
      <c r="D39" s="34"/>
      <c r="E39" s="26" t="s">
        <v>1011</v>
      </c>
      <c r="F39" s="12">
        <f>'D1'!A37</f>
        <v>0</v>
      </c>
      <c r="G39" s="12">
        <f>'D3'!A39</f>
        <v>0</v>
      </c>
      <c r="H39" s="12">
        <f>'S5'!A44</f>
        <v>0</v>
      </c>
      <c r="AA39" s="2"/>
    </row>
    <row r="40" spans="1:27" x14ac:dyDescent="0.25">
      <c r="E40" s="26"/>
      <c r="AA40" s="2"/>
    </row>
    <row r="41" spans="1:27" x14ac:dyDescent="0.25">
      <c r="E41" s="26"/>
      <c r="AA41" s="2"/>
    </row>
    <row r="42" spans="1:27" ht="15" customHeight="1" x14ac:dyDescent="0.25">
      <c r="A42" s="56" t="s">
        <v>21</v>
      </c>
      <c r="B42" s="55"/>
    </row>
    <row r="43" spans="1:27" ht="15" customHeight="1" x14ac:dyDescent="0.25">
      <c r="A43" s="16">
        <v>0</v>
      </c>
      <c r="B43" s="59" t="s">
        <v>22</v>
      </c>
    </row>
    <row r="44" spans="1:27" ht="15" customHeight="1" x14ac:dyDescent="0.25">
      <c r="A44" s="16">
        <v>1</v>
      </c>
      <c r="B44" s="59" t="s">
        <v>23</v>
      </c>
    </row>
    <row r="45" spans="1:27" ht="15" customHeight="1" x14ac:dyDescent="0.25">
      <c r="A45" s="16">
        <v>2</v>
      </c>
      <c r="B45" s="59" t="s">
        <v>24</v>
      </c>
    </row>
    <row r="46" spans="1:27" ht="15" customHeight="1" x14ac:dyDescent="0.25">
      <c r="A46" s="16">
        <v>3</v>
      </c>
      <c r="B46" s="59" t="s">
        <v>25</v>
      </c>
    </row>
    <row r="47" spans="1:27" ht="15" customHeight="1" x14ac:dyDescent="0.25">
      <c r="A47" s="16">
        <v>4</v>
      </c>
      <c r="B47" s="59" t="s">
        <v>26</v>
      </c>
    </row>
    <row r="49" spans="1:2" ht="15.75" customHeight="1" x14ac:dyDescent="0.25">
      <c r="A49" s="70" t="s">
        <v>74</v>
      </c>
      <c r="B49" s="16" t="s">
        <v>75</v>
      </c>
    </row>
    <row r="50" spans="1:2" ht="15.75" customHeight="1" x14ac:dyDescent="0.25"/>
    <row r="51" spans="1:2" ht="15.75" customHeight="1" x14ac:dyDescent="0.25"/>
    <row r="52" spans="1:2" ht="15.75" customHeight="1" x14ac:dyDescent="0.25"/>
    <row r="53" spans="1:2" ht="15.75" customHeight="1" x14ac:dyDescent="0.25"/>
    <row r="54" spans="1:2" ht="15.75" customHeight="1" x14ac:dyDescent="0.25"/>
    <row r="55" spans="1:2" ht="15.75" customHeight="1" x14ac:dyDescent="0.25"/>
    <row r="56" spans="1:2" ht="15.75" customHeight="1" x14ac:dyDescent="0.25"/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sheetProtection selectLockedCells="1"/>
  <conditionalFormatting sqref="A2:A41 A48 A50:A1048576">
    <cfRule type="cellIs" dxfId="199" priority="16" operator="equal">
      <formula>0</formula>
    </cfRule>
    <cfRule type="cellIs" dxfId="198" priority="17" operator="equal">
      <formula>1</formula>
    </cfRule>
    <cfRule type="cellIs" dxfId="197" priority="18" operator="equal">
      <formula>2</formula>
    </cfRule>
    <cfRule type="cellIs" dxfId="196" priority="19" operator="equal">
      <formula>3</formula>
    </cfRule>
    <cfRule type="cellIs" dxfId="195" priority="20" operator="equal">
      <formula>4</formula>
    </cfRule>
  </conditionalFormatting>
  <conditionalFormatting sqref="F1:W1 F3:W4 F6:W13 F15:W24 F26:W33 F35:W1048576">
    <cfRule type="cellIs" dxfId="194" priority="11" operator="equal">
      <formula>0</formula>
    </cfRule>
    <cfRule type="cellIs" dxfId="193" priority="12" operator="equal">
      <formula>1</formula>
    </cfRule>
    <cfRule type="cellIs" dxfId="192" priority="13" operator="equal">
      <formula>2</formula>
    </cfRule>
    <cfRule type="cellIs" dxfId="191" priority="14" operator="equal">
      <formula>3</formula>
    </cfRule>
    <cfRule type="cellIs" dxfId="190" priority="15" operator="equal">
      <formula>4</formula>
    </cfRule>
  </conditionalFormatting>
  <conditionalFormatting sqref="A43:A47">
    <cfRule type="cellIs" dxfId="189" priority="6" operator="equal">
      <formula>0</formula>
    </cfRule>
    <cfRule type="cellIs" dxfId="188" priority="7" operator="equal">
      <formula>1</formula>
    </cfRule>
    <cfRule type="cellIs" dxfId="187" priority="8" operator="equal">
      <formula>2</formula>
    </cfRule>
    <cfRule type="cellIs" dxfId="186" priority="9" operator="equal">
      <formula>3</formula>
    </cfRule>
    <cfRule type="cellIs" dxfId="185" priority="10" operator="equal">
      <formula>4</formula>
    </cfRule>
  </conditionalFormatting>
  <conditionalFormatting sqref="A49">
    <cfRule type="cellIs" dxfId="184" priority="1" operator="equal">
      <formula>0</formula>
    </cfRule>
    <cfRule type="cellIs" dxfId="183" priority="2" operator="equal">
      <formula>1</formula>
    </cfRule>
    <cfRule type="cellIs" dxfId="182" priority="3" operator="equal">
      <formula>2</formula>
    </cfRule>
    <cfRule type="cellIs" dxfId="181" priority="4" operator="equal">
      <formula>3</formula>
    </cfRule>
    <cfRule type="cellIs" dxfId="18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 B6:B12 B15:B23 B26:B32 B35:B39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A990"/>
  <sheetViews>
    <sheetView zoomScale="90" zoomScaleNormal="90" workbookViewId="0">
      <pane ySplit="1" topLeftCell="A36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1012</v>
      </c>
      <c r="B1" s="20" t="s">
        <v>1013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30.75" customHeight="1" x14ac:dyDescent="0.25">
      <c r="A2" s="12">
        <f>(INT(AVERAGE(A3))) + IF(AND((INT(AVERAGE(A3))) &lt; AVERAGE(A3), (AVERAGE(A3)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7.75" customHeight="1" x14ac:dyDescent="0.25">
      <c r="A3" s="12">
        <f>LOOKUP(B3,Avaliação!$D$2:$E$6)</f>
        <v>0</v>
      </c>
      <c r="B3" s="32" t="s">
        <v>33</v>
      </c>
      <c r="C3" s="28" t="s">
        <v>1014</v>
      </c>
      <c r="D3" s="33"/>
      <c r="AA3" s="2"/>
    </row>
    <row r="4" spans="1:27" x14ac:dyDescent="0.25">
      <c r="AA4" s="2"/>
    </row>
    <row r="5" spans="1:27" ht="30.75" customHeight="1" x14ac:dyDescent="0.25">
      <c r="A5" s="12">
        <f>(INT(AVERAGE(A6:A7))) + IF(AND((INT(AVERAGE(A6:A7))) &lt; AVERAGE(A6:A7), (AVERAGE(A8:A11) &gt; AVERAGE(A6:A7))), 1, 0)</f>
        <v>0</v>
      </c>
      <c r="B5" s="10" t="s">
        <v>29</v>
      </c>
      <c r="C5" s="10" t="s">
        <v>40</v>
      </c>
      <c r="D5" s="10" t="s">
        <v>31</v>
      </c>
      <c r="E5" s="10" t="s">
        <v>32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AA5" s="2"/>
    </row>
    <row r="6" spans="1:27" ht="38.25" x14ac:dyDescent="0.25">
      <c r="A6" s="12">
        <f>LOOKUP(B6,Avaliação!$D$2:$E$6)</f>
        <v>0</v>
      </c>
      <c r="B6" s="32" t="s">
        <v>33</v>
      </c>
      <c r="C6" s="28" t="s">
        <v>1015</v>
      </c>
      <c r="D6" s="33"/>
      <c r="E6" s="26"/>
      <c r="AA6" s="2"/>
    </row>
    <row r="7" spans="1:27" ht="25.5" x14ac:dyDescent="0.25">
      <c r="A7" s="12">
        <f>LOOKUP(B7,Avaliação!$D$2:$E$6)</f>
        <v>0</v>
      </c>
      <c r="B7" s="32" t="s">
        <v>33</v>
      </c>
      <c r="C7" s="28" t="s">
        <v>1016</v>
      </c>
      <c r="D7" s="33"/>
      <c r="E7" s="26"/>
      <c r="AA7" s="2"/>
    </row>
    <row r="8" spans="1:27" ht="25.5" x14ac:dyDescent="0.25">
      <c r="A8" s="12">
        <f>LOOKUP(B8,Avaliação!$D$2:$E$6)</f>
        <v>0</v>
      </c>
      <c r="B8" s="32" t="s">
        <v>33</v>
      </c>
      <c r="C8" s="17" t="s">
        <v>1017</v>
      </c>
      <c r="D8" s="33"/>
      <c r="E8" s="26"/>
      <c r="AA8" s="2"/>
    </row>
    <row r="9" spans="1:27" s="25" customFormat="1" ht="38.25" x14ac:dyDescent="0.25">
      <c r="A9" s="12">
        <f>LOOKUP(B9,Avaliação!$D$2:$E$6)</f>
        <v>0</v>
      </c>
      <c r="B9" s="32" t="s">
        <v>33</v>
      </c>
      <c r="C9" s="17" t="s">
        <v>1018</v>
      </c>
      <c r="D9" s="53"/>
      <c r="E9" s="26" t="s">
        <v>1019</v>
      </c>
      <c r="F9" s="12">
        <f>'O2'!A9</f>
        <v>0</v>
      </c>
      <c r="G9" s="12">
        <f>'O3'!A11</f>
        <v>0</v>
      </c>
      <c r="H9" s="12">
        <f>'O6'!A9</f>
        <v>0</v>
      </c>
      <c r="I9" s="12">
        <f>'O7'!A11</f>
        <v>0</v>
      </c>
      <c r="J9" s="12">
        <f>'O8'!A7</f>
        <v>0</v>
      </c>
      <c r="K9" s="12">
        <f>'O9'!A16</f>
        <v>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25.5" x14ac:dyDescent="0.25">
      <c r="A10" s="12">
        <f>LOOKUP(B10,Avaliação!$D$2:$E$6)</f>
        <v>0</v>
      </c>
      <c r="B10" s="32" t="s">
        <v>33</v>
      </c>
      <c r="C10" s="17" t="s">
        <v>1020</v>
      </c>
      <c r="D10" s="33"/>
      <c r="E10" s="26"/>
      <c r="AA10" s="2"/>
    </row>
    <row r="11" spans="1:27" ht="38.25" customHeight="1" x14ac:dyDescent="0.25">
      <c r="A11" s="12">
        <f>LOOKUP(B11,Avaliação!$D$2:$E$6)</f>
        <v>0</v>
      </c>
      <c r="B11" s="32" t="s">
        <v>33</v>
      </c>
      <c r="C11" s="17" t="s">
        <v>1021</v>
      </c>
      <c r="D11" s="34"/>
      <c r="E11" s="26" t="s">
        <v>1022</v>
      </c>
      <c r="F11" s="12">
        <f>'O1'!A9</f>
        <v>0</v>
      </c>
      <c r="AA11" s="2"/>
    </row>
    <row r="12" spans="1:27" x14ac:dyDescent="0.25">
      <c r="AA12" s="2"/>
    </row>
    <row r="13" spans="1:27" ht="30.75" customHeight="1" x14ac:dyDescent="0.25">
      <c r="A13" s="12">
        <f>(INT(AVERAGE(A14))) + IF(AND((INT(AVERAGE(A14))) &lt; AVERAGE(A14), (AVERAGE(A15:A17) &gt; AVERAGE(A14))), 1, 0)</f>
        <v>0</v>
      </c>
      <c r="B13" s="10" t="s">
        <v>29</v>
      </c>
      <c r="C13" s="10" t="s">
        <v>52</v>
      </c>
      <c r="D13" s="10" t="s">
        <v>31</v>
      </c>
      <c r="E13" s="10" t="s">
        <v>32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AA13" s="2"/>
    </row>
    <row r="14" spans="1:27" ht="25.5" x14ac:dyDescent="0.25">
      <c r="A14" s="12">
        <f>LOOKUP(B14,Avaliação!$D$2:$E$6)</f>
        <v>0</v>
      </c>
      <c r="B14" s="32" t="s">
        <v>33</v>
      </c>
      <c r="C14" s="28" t="s">
        <v>1023</v>
      </c>
      <c r="D14" s="34"/>
      <c r="E14" s="26" t="s">
        <v>935</v>
      </c>
      <c r="F14" s="12">
        <f>'O9'!A19</f>
        <v>0</v>
      </c>
      <c r="AA14" s="2"/>
    </row>
    <row r="15" spans="1:27" ht="38.25" x14ac:dyDescent="0.25">
      <c r="A15" s="12">
        <f>LOOKUP(B15,Avaliação!$D$2:$E$6)</f>
        <v>0</v>
      </c>
      <c r="B15" s="32" t="s">
        <v>33</v>
      </c>
      <c r="C15" s="17" t="s">
        <v>1024</v>
      </c>
      <c r="D15" s="34"/>
      <c r="E15" s="26" t="s">
        <v>1025</v>
      </c>
      <c r="F15" s="12">
        <f>'O9'!A15</f>
        <v>0</v>
      </c>
      <c r="G15" s="12">
        <f>'O9'!A20</f>
        <v>0</v>
      </c>
      <c r="AA15" s="2"/>
    </row>
    <row r="16" spans="1:27" ht="51" x14ac:dyDescent="0.25">
      <c r="A16" s="12">
        <f>LOOKUP(B16,Avaliação!$D$2:$E$6)</f>
        <v>0</v>
      </c>
      <c r="B16" s="32" t="s">
        <v>33</v>
      </c>
      <c r="C16" s="17" t="s">
        <v>231</v>
      </c>
      <c r="D16" s="53"/>
      <c r="E16" s="26" t="s">
        <v>1026</v>
      </c>
      <c r="F16" s="12">
        <f>'A6'!A25</f>
        <v>0</v>
      </c>
      <c r="G16" s="12">
        <f>'A7'!A19</f>
        <v>0</v>
      </c>
      <c r="H16" s="12">
        <f>'D1'!A19</f>
        <v>0</v>
      </c>
      <c r="I16" s="12">
        <f>'D2'!A19</f>
        <v>0</v>
      </c>
      <c r="J16" s="12">
        <f>'D3'!A22</f>
        <v>0</v>
      </c>
      <c r="K16" s="12">
        <f>'D7'!A27</f>
        <v>0</v>
      </c>
      <c r="L16" s="12">
        <f>'S5'!A24</f>
        <v>0</v>
      </c>
      <c r="M16" s="12">
        <f>'S6'!A18</f>
        <v>0</v>
      </c>
      <c r="N16" s="12">
        <f>'O1'!A14</f>
        <v>0</v>
      </c>
      <c r="O16" s="12">
        <f>'O3'!A20</f>
        <v>0</v>
      </c>
      <c r="P16" s="12">
        <f>'O4'!A22</f>
        <v>0</v>
      </c>
      <c r="Q16" s="12">
        <f>'O9'!A22</f>
        <v>0</v>
      </c>
      <c r="R16" s="12">
        <f>'R2'!A18</f>
        <v>0</v>
      </c>
      <c r="S16" s="12">
        <f>'R4'!A18</f>
        <v>0</v>
      </c>
      <c r="AA16" s="2"/>
    </row>
    <row r="17" spans="1:27" ht="18.95" customHeight="1" x14ac:dyDescent="0.25">
      <c r="A17" s="12">
        <f>LOOKUP(B17,Avaliação!$D$2:$E$6)</f>
        <v>0</v>
      </c>
      <c r="B17" s="32" t="s">
        <v>33</v>
      </c>
      <c r="C17" s="17" t="s">
        <v>1027</v>
      </c>
      <c r="D17" s="33"/>
      <c r="E17" s="26"/>
      <c r="AA17" s="2"/>
    </row>
    <row r="18" spans="1:27" x14ac:dyDescent="0.25">
      <c r="AA18" s="2"/>
    </row>
    <row r="19" spans="1:27" s="25" customFormat="1" ht="30.75" customHeight="1" x14ac:dyDescent="0.25">
      <c r="A19" s="12">
        <f>(INT(AVERAGE(A20:A22))) + IF(AND((INT(AVERAGE(A20:A22))) &lt; AVERAGE(A20:A22), (AVERAGE(A23:A26) &gt; AVERAGE(A20:A22))), 1, 0)</f>
        <v>0</v>
      </c>
      <c r="B19" s="10" t="s">
        <v>29</v>
      </c>
      <c r="C19" s="10" t="s">
        <v>60</v>
      </c>
      <c r="D19" s="10" t="s">
        <v>31</v>
      </c>
      <c r="E19" s="10" t="s">
        <v>32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6"/>
      <c r="Y19" s="16"/>
      <c r="Z19" s="16"/>
      <c r="AA19" s="24"/>
    </row>
    <row r="20" spans="1:27" ht="25.5" x14ac:dyDescent="0.25">
      <c r="A20" s="12">
        <f>LOOKUP(B20,Avaliação!$D$2:$E$6)</f>
        <v>0</v>
      </c>
      <c r="B20" s="32" t="s">
        <v>33</v>
      </c>
      <c r="C20" s="28" t="s">
        <v>1028</v>
      </c>
      <c r="D20" s="33"/>
      <c r="E20" s="26"/>
      <c r="AA20" s="2"/>
    </row>
    <row r="21" spans="1:27" ht="25.5" x14ac:dyDescent="0.25">
      <c r="A21" s="12">
        <f>LOOKUP(B21,Avaliação!$D$2:$E$6)</f>
        <v>0</v>
      </c>
      <c r="B21" s="32" t="s">
        <v>33</v>
      </c>
      <c r="C21" s="28" t="s">
        <v>1029</v>
      </c>
      <c r="D21" s="33"/>
      <c r="E21" s="26"/>
      <c r="AA21" s="2"/>
    </row>
    <row r="22" spans="1:27" ht="25.5" x14ac:dyDescent="0.25">
      <c r="A22" s="12">
        <f>LOOKUP(B22,Avaliação!$D$2:$E$6)</f>
        <v>0</v>
      </c>
      <c r="B22" s="32" t="s">
        <v>33</v>
      </c>
      <c r="C22" s="28" t="s">
        <v>1030</v>
      </c>
      <c r="D22" s="33"/>
      <c r="E22" s="26"/>
      <c r="AA22" s="2"/>
    </row>
    <row r="23" spans="1:27" ht="25.5" x14ac:dyDescent="0.25">
      <c r="A23" s="12">
        <f>LOOKUP(B23,Avaliação!$D$2:$E$6)</f>
        <v>0</v>
      </c>
      <c r="B23" s="32" t="s">
        <v>33</v>
      </c>
      <c r="C23" s="17" t="s">
        <v>1031</v>
      </c>
      <c r="D23" s="52"/>
      <c r="E23" s="26"/>
      <c r="AA23" s="2"/>
    </row>
    <row r="24" spans="1:27" ht="63.75" x14ac:dyDescent="0.25">
      <c r="A24" s="12">
        <f>LOOKUP(B24,Avaliação!$D$2:$E$6)</f>
        <v>0</v>
      </c>
      <c r="B24" s="32" t="s">
        <v>33</v>
      </c>
      <c r="C24" s="17" t="s">
        <v>65</v>
      </c>
      <c r="D24" s="53"/>
      <c r="E24" s="26" t="s">
        <v>1032</v>
      </c>
      <c r="F24" s="12">
        <f>'A1'!A32</f>
        <v>0</v>
      </c>
      <c r="G24" s="12">
        <f>'A7'!A26</f>
        <v>0</v>
      </c>
      <c r="H24" s="12">
        <f>'A8'!A32</f>
        <v>0</v>
      </c>
      <c r="I24" s="12">
        <f>'D1'!A24</f>
        <v>0</v>
      </c>
      <c r="J24" s="12">
        <f>'D2'!A25</f>
        <v>0</v>
      </c>
      <c r="K24" s="12">
        <f>'D4'!A28</f>
        <v>0</v>
      </c>
      <c r="L24" s="12">
        <f>'D5'!A32</f>
        <v>0</v>
      </c>
      <c r="M24" s="12">
        <f>'D6'!A26</f>
        <v>0</v>
      </c>
      <c r="N24" s="12">
        <f>'S5'!A34</f>
        <v>0</v>
      </c>
      <c r="O24" s="12">
        <f>'Q1'!A25</f>
        <v>0</v>
      </c>
      <c r="P24" s="12">
        <f>'Q2'!A25</f>
        <v>0</v>
      </c>
      <c r="Q24" s="12">
        <f>'Q3'!A24</f>
        <v>0</v>
      </c>
      <c r="R24" s="12">
        <f>'O1'!A23</f>
        <v>0</v>
      </c>
      <c r="S24" s="12">
        <f>'O2'!A25</f>
        <v>0</v>
      </c>
      <c r="T24" s="12">
        <f>'O3'!A28</f>
        <v>0</v>
      </c>
      <c r="U24" s="12">
        <f>'O4'!A31</f>
        <v>0</v>
      </c>
      <c r="V24" s="12">
        <f>'O9'!A30</f>
        <v>0</v>
      </c>
      <c r="W24" s="12">
        <f>'R2'!A24</f>
        <v>0</v>
      </c>
      <c r="AA24" s="2"/>
    </row>
    <row r="25" spans="1:27" ht="25.5" x14ac:dyDescent="0.25">
      <c r="A25" s="12">
        <f>LOOKUP(B25,Avaliação!$D$2:$E$6)</f>
        <v>0</v>
      </c>
      <c r="B25" s="32" t="s">
        <v>33</v>
      </c>
      <c r="C25" s="17" t="s">
        <v>1033</v>
      </c>
      <c r="D25" s="52"/>
      <c r="E25" s="26"/>
      <c r="AA25" s="2"/>
    </row>
    <row r="26" spans="1:27" ht="38.25" x14ac:dyDescent="0.25">
      <c r="A26" s="12">
        <f>LOOKUP(B26,Avaliação!$D$2:$E$6)</f>
        <v>0</v>
      </c>
      <c r="B26" s="32" t="s">
        <v>33</v>
      </c>
      <c r="C26" s="17" t="s">
        <v>388</v>
      </c>
      <c r="D26" s="52"/>
      <c r="E26" s="26" t="s">
        <v>1034</v>
      </c>
      <c r="F26" s="12">
        <f>'D1'!A30</f>
        <v>0</v>
      </c>
      <c r="G26" s="12">
        <f>'D2'!A27</f>
        <v>0</v>
      </c>
      <c r="H26" s="12">
        <f>'S5'!A36</f>
        <v>0</v>
      </c>
      <c r="I26" s="12">
        <f>'S6'!A30</f>
        <v>0</v>
      </c>
      <c r="J26" s="12">
        <f>'O1'!A26</f>
        <v>0</v>
      </c>
      <c r="K26" s="12">
        <f>'O3'!A30</f>
        <v>0</v>
      </c>
      <c r="L26" s="12">
        <f>'O9'!A32</f>
        <v>0</v>
      </c>
      <c r="AA26" s="2"/>
    </row>
    <row r="27" spans="1:27" s="25" customFormat="1" x14ac:dyDescent="0.25">
      <c r="A27" s="12"/>
      <c r="B27" s="16"/>
      <c r="C27" s="16"/>
      <c r="D27" s="27"/>
      <c r="E27" s="27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30.75" customHeight="1" x14ac:dyDescent="0.25">
      <c r="A28" s="12">
        <f>(INT(AVERAGE(A29:A30))) + IF(AND((INT(AVERAGE(A29:A30))) &lt; AVERAGE(A29:A30), (AVERAGE(A31:A33) &gt; AVERAGE(A29:A30))), 1, 0)</f>
        <v>0</v>
      </c>
      <c r="B28" s="10" t="s">
        <v>29</v>
      </c>
      <c r="C28" s="10" t="s">
        <v>71</v>
      </c>
      <c r="D28" s="10" t="s">
        <v>31</v>
      </c>
      <c r="E28" s="10" t="s">
        <v>32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AA28" s="2"/>
    </row>
    <row r="29" spans="1:27" ht="24.95" customHeight="1" x14ac:dyDescent="0.25">
      <c r="A29" s="12">
        <f>LOOKUP(B29,Avaliação!$D$2:$E$6)</f>
        <v>0</v>
      </c>
      <c r="B29" s="32" t="s">
        <v>33</v>
      </c>
      <c r="C29" s="28" t="s">
        <v>1035</v>
      </c>
      <c r="D29" s="33"/>
      <c r="E29" s="26"/>
      <c r="AA29" s="2"/>
    </row>
    <row r="30" spans="1:27" ht="38.25" x14ac:dyDescent="0.25">
      <c r="A30" s="12">
        <f>LOOKUP(B30,Avaliação!$D$2:$E$6)</f>
        <v>0</v>
      </c>
      <c r="B30" s="32" t="s">
        <v>33</v>
      </c>
      <c r="C30" s="28" t="s">
        <v>1036</v>
      </c>
      <c r="D30" s="33"/>
      <c r="E30" s="26"/>
      <c r="AA30" s="2"/>
    </row>
    <row r="31" spans="1:27" ht="25.5" x14ac:dyDescent="0.25">
      <c r="A31" s="12">
        <f>LOOKUP(B31,Avaliação!$D$2:$E$6)</f>
        <v>0</v>
      </c>
      <c r="B31" s="32" t="s">
        <v>33</v>
      </c>
      <c r="C31" s="17" t="s">
        <v>1037</v>
      </c>
      <c r="D31" s="52"/>
      <c r="E31" s="26" t="s">
        <v>1038</v>
      </c>
      <c r="F31" s="12">
        <f>'D6'!A35</f>
        <v>0</v>
      </c>
      <c r="G31" s="12">
        <f>'O1'!A33</f>
        <v>0</v>
      </c>
      <c r="H31" s="12">
        <f>'O2'!A31</f>
        <v>0</v>
      </c>
      <c r="I31" s="12">
        <f>'O3'!A36</f>
        <v>0</v>
      </c>
      <c r="AA31" s="2"/>
    </row>
    <row r="32" spans="1:27" ht="33" customHeight="1" x14ac:dyDescent="0.25">
      <c r="A32" s="12">
        <f>LOOKUP(B32,Avaliação!$D$2:$E$6)</f>
        <v>0</v>
      </c>
      <c r="B32" s="32" t="s">
        <v>33</v>
      </c>
      <c r="C32" s="17" t="s">
        <v>1039</v>
      </c>
      <c r="D32" s="33"/>
      <c r="E32" s="26"/>
      <c r="AA32" s="2"/>
    </row>
    <row r="33" spans="1:27" ht="39" customHeight="1" x14ac:dyDescent="0.25">
      <c r="A33" s="12">
        <f>LOOKUP(B33,Avaliação!$D$2:$E$6)</f>
        <v>0</v>
      </c>
      <c r="B33" s="32" t="s">
        <v>33</v>
      </c>
      <c r="C33" s="17" t="s">
        <v>1040</v>
      </c>
      <c r="D33" s="33"/>
      <c r="E33" s="26"/>
      <c r="AA33" s="2"/>
    </row>
    <row r="34" spans="1:27" ht="18.75" customHeight="1" x14ac:dyDescent="0.25">
      <c r="AA34" s="2"/>
    </row>
    <row r="35" spans="1:27" x14ac:dyDescent="0.25">
      <c r="AA35" s="2"/>
    </row>
    <row r="36" spans="1:27" ht="15" customHeight="1" x14ac:dyDescent="0.25">
      <c r="A36" s="56" t="s">
        <v>21</v>
      </c>
      <c r="B36" s="55"/>
    </row>
    <row r="37" spans="1:27" s="25" customFormat="1" ht="15.75" customHeight="1" x14ac:dyDescent="0.25">
      <c r="A37" s="16">
        <v>0</v>
      </c>
      <c r="B37" s="59" t="s">
        <v>22</v>
      </c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ht="15" customHeight="1" x14ac:dyDescent="0.25">
      <c r="A38" s="16">
        <v>1</v>
      </c>
      <c r="B38" s="59" t="s">
        <v>23</v>
      </c>
    </row>
    <row r="39" spans="1:27" ht="15" customHeight="1" x14ac:dyDescent="0.25">
      <c r="A39" s="16">
        <v>2</v>
      </c>
      <c r="B39" s="59" t="s">
        <v>24</v>
      </c>
    </row>
    <row r="40" spans="1:27" ht="15" customHeight="1" x14ac:dyDescent="0.25">
      <c r="A40" s="16">
        <v>3</v>
      </c>
      <c r="B40" s="59" t="s">
        <v>25</v>
      </c>
    </row>
    <row r="41" spans="1:27" ht="15" customHeight="1" x14ac:dyDescent="0.25">
      <c r="A41" s="16">
        <v>4</v>
      </c>
      <c r="B41" s="59" t="s">
        <v>26</v>
      </c>
    </row>
    <row r="43" spans="1:27" ht="15" customHeight="1" x14ac:dyDescent="0.25">
      <c r="A43" s="70" t="s">
        <v>74</v>
      </c>
      <c r="B43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sheetProtection selectLockedCells="1"/>
  <conditionalFormatting sqref="A2:A35 A42 A44:A1048576">
    <cfRule type="cellIs" dxfId="179" priority="16" operator="equal">
      <formula>0</formula>
    </cfRule>
    <cfRule type="cellIs" dxfId="178" priority="17" operator="equal">
      <formula>1</formula>
    </cfRule>
    <cfRule type="cellIs" dxfId="177" priority="18" operator="equal">
      <formula>2</formula>
    </cfRule>
    <cfRule type="cellIs" dxfId="176" priority="19" operator="equal">
      <formula>3</formula>
    </cfRule>
    <cfRule type="cellIs" dxfId="175" priority="20" operator="equal">
      <formula>4</formula>
    </cfRule>
  </conditionalFormatting>
  <conditionalFormatting sqref="F1:W1 F3:W4 F6:W12 F14:W18 F20:W27 F29:W1048576">
    <cfRule type="cellIs" dxfId="174" priority="11" operator="equal">
      <formula>0</formula>
    </cfRule>
    <cfRule type="cellIs" dxfId="173" priority="12" operator="equal">
      <formula>1</formula>
    </cfRule>
    <cfRule type="cellIs" dxfId="172" priority="13" operator="equal">
      <formula>2</formula>
    </cfRule>
    <cfRule type="cellIs" dxfId="171" priority="14" operator="equal">
      <formula>3</formula>
    </cfRule>
    <cfRule type="cellIs" dxfId="170" priority="15" operator="equal">
      <formula>4</formula>
    </cfRule>
  </conditionalFormatting>
  <conditionalFormatting sqref="A37:A41">
    <cfRule type="cellIs" dxfId="169" priority="6" operator="equal">
      <formula>0</formula>
    </cfRule>
    <cfRule type="cellIs" dxfId="168" priority="7" operator="equal">
      <formula>1</formula>
    </cfRule>
    <cfRule type="cellIs" dxfId="167" priority="8" operator="equal">
      <formula>2</formula>
    </cfRule>
    <cfRule type="cellIs" dxfId="166" priority="9" operator="equal">
      <formula>3</formula>
    </cfRule>
    <cfRule type="cellIs" dxfId="165" priority="10" operator="equal">
      <formula>4</formula>
    </cfRule>
  </conditionalFormatting>
  <conditionalFormatting sqref="A43">
    <cfRule type="cellIs" dxfId="164" priority="1" operator="equal">
      <formula>0</formula>
    </cfRule>
    <cfRule type="cellIs" dxfId="163" priority="2" operator="equal">
      <formula>1</formula>
    </cfRule>
    <cfRule type="cellIs" dxfId="162" priority="3" operator="equal">
      <formula>2</formula>
    </cfRule>
    <cfRule type="cellIs" dxfId="161" priority="4" operator="equal">
      <formula>3</formula>
    </cfRule>
    <cfRule type="cellIs" dxfId="16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 B6:B11 B14:B17 B20:B26 B29:B33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A991"/>
  <sheetViews>
    <sheetView zoomScale="90" zoomScaleNormal="90" workbookViewId="0">
      <pane ySplit="1" topLeftCell="A36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1041</v>
      </c>
      <c r="B1" s="20" t="s">
        <v>1042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30" customHeight="1" x14ac:dyDescent="0.25">
      <c r="A2" s="12">
        <f>(INT(AVERAGE(A3:A4))) + IF(AND((INT(AVERAGE(A3:A4))) &lt; AVERAGE(A3:A4), (AVERAGE(A3:A4)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1043</v>
      </c>
      <c r="D3" s="33"/>
      <c r="AA3" s="2"/>
    </row>
    <row r="4" spans="1:27" ht="25.5" x14ac:dyDescent="0.25">
      <c r="A4" s="12">
        <f>LOOKUP(B4,Avaliação!$D$2:$E$6)</f>
        <v>0</v>
      </c>
      <c r="B4" s="32" t="s">
        <v>33</v>
      </c>
      <c r="C4" s="28" t="s">
        <v>1044</v>
      </c>
      <c r="D4" s="34"/>
      <c r="E4" s="26" t="s">
        <v>1045</v>
      </c>
      <c r="F4" s="12">
        <f>'A3'!A4</f>
        <v>0</v>
      </c>
      <c r="G4" s="12">
        <f>'O7'!A5</f>
        <v>0</v>
      </c>
      <c r="AA4" s="2"/>
    </row>
    <row r="5" spans="1:27" x14ac:dyDescent="0.25">
      <c r="AA5" s="2"/>
    </row>
    <row r="6" spans="1:27" ht="30" customHeight="1" x14ac:dyDescent="0.25">
      <c r="A6" s="12">
        <f>(INT(AVERAGE(A7:A8))) + IF(AND((INT(AVERAGE(A7:A8))) &lt; AVERAGE(A7:A8), (AVERAGE(A9:A10) &gt; AVERAGE(A7:A8))), 1, 0)</f>
        <v>0</v>
      </c>
      <c r="B6" s="10"/>
      <c r="C6" s="10" t="s">
        <v>40</v>
      </c>
      <c r="D6" s="10" t="s">
        <v>31</v>
      </c>
      <c r="E6" s="10" t="s">
        <v>32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A6" s="2"/>
    </row>
    <row r="7" spans="1:27" ht="25.5" x14ac:dyDescent="0.25">
      <c r="A7" s="12">
        <f>LOOKUP(B7,Avaliação!$D$2:$E$6)</f>
        <v>0</v>
      </c>
      <c r="B7" s="32" t="s">
        <v>33</v>
      </c>
      <c r="C7" s="28" t="s">
        <v>1046</v>
      </c>
      <c r="D7" s="52"/>
      <c r="E7" s="26"/>
      <c r="AA7" s="2"/>
    </row>
    <row r="8" spans="1:27" ht="25.5" x14ac:dyDescent="0.25">
      <c r="A8" s="12">
        <f>LOOKUP(B8,Avaliação!$D$2:$E$6)</f>
        <v>0</v>
      </c>
      <c r="B8" s="32" t="s">
        <v>33</v>
      </c>
      <c r="C8" s="28" t="s">
        <v>1047</v>
      </c>
      <c r="D8" s="53"/>
      <c r="E8" s="26" t="s">
        <v>1048</v>
      </c>
      <c r="F8" s="12">
        <f>'A3'!A4</f>
        <v>0</v>
      </c>
      <c r="G8" s="12">
        <f>'O7'!A10</f>
        <v>0</v>
      </c>
      <c r="AA8" s="2"/>
    </row>
    <row r="9" spans="1:27" s="25" customFormat="1" ht="38.25" x14ac:dyDescent="0.25">
      <c r="A9" s="12">
        <f>LOOKUP(B9,Avaliação!$D$2:$E$6)</f>
        <v>0</v>
      </c>
      <c r="B9" s="32" t="s">
        <v>33</v>
      </c>
      <c r="C9" s="17" t="s">
        <v>1049</v>
      </c>
      <c r="D9" s="53"/>
      <c r="E9" s="26" t="s">
        <v>1050</v>
      </c>
      <c r="F9" s="12">
        <f>'O2'!A9</f>
        <v>0</v>
      </c>
      <c r="G9" s="12">
        <f>'O3'!A11</f>
        <v>0</v>
      </c>
      <c r="H9" s="12">
        <f>'O5'!A9</f>
        <v>0</v>
      </c>
      <c r="I9" s="12">
        <f>'O7'!A11</f>
        <v>0</v>
      </c>
      <c r="J9" s="12">
        <f>'O8'!A7</f>
        <v>0</v>
      </c>
      <c r="K9" s="12">
        <f>'O9'!A16</f>
        <v>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38.25" x14ac:dyDescent="0.25">
      <c r="A10" s="12">
        <f>LOOKUP(B10,Avaliação!$D$2:$E$6)</f>
        <v>0</v>
      </c>
      <c r="B10" s="32" t="s">
        <v>33</v>
      </c>
      <c r="C10" s="17" t="s">
        <v>1051</v>
      </c>
      <c r="D10" s="52"/>
      <c r="E10" s="26" t="s">
        <v>1052</v>
      </c>
      <c r="F10" s="12">
        <f>'A1'!A12</f>
        <v>0</v>
      </c>
      <c r="G10" s="12">
        <f>'D3'!A10</f>
        <v>0</v>
      </c>
      <c r="H10" s="12">
        <f>'O7'!A9</f>
        <v>0</v>
      </c>
      <c r="AA10" s="2"/>
    </row>
    <row r="11" spans="1:27" ht="25.5" x14ac:dyDescent="0.25">
      <c r="A11" s="12">
        <f>LOOKUP(B11,Avaliação!$D$2:$E$6)</f>
        <v>0</v>
      </c>
      <c r="B11" s="32" t="s">
        <v>33</v>
      </c>
      <c r="C11" s="17" t="s">
        <v>1053</v>
      </c>
      <c r="D11" s="52"/>
      <c r="E11" s="26"/>
      <c r="AA11" s="2"/>
    </row>
    <row r="12" spans="1:27" ht="25.5" x14ac:dyDescent="0.25">
      <c r="A12" s="12">
        <f>LOOKUP(B12,Avaliação!$D$2:$E$6)</f>
        <v>0</v>
      </c>
      <c r="B12" s="32" t="s">
        <v>33</v>
      </c>
      <c r="C12" s="17" t="s">
        <v>1054</v>
      </c>
      <c r="D12" s="53"/>
      <c r="E12" s="26" t="s">
        <v>1055</v>
      </c>
      <c r="F12" s="12">
        <f>'O7'!A12</f>
        <v>0</v>
      </c>
      <c r="AA12" s="2"/>
    </row>
    <row r="13" spans="1:27" x14ac:dyDescent="0.25">
      <c r="AA13" s="2"/>
    </row>
    <row r="14" spans="1:27" ht="30" customHeight="1" x14ac:dyDescent="0.25">
      <c r="A14" s="12">
        <f>(INT(AVERAGE(A15:A16))) + IF(AND((INT(AVERAGE(A15:A16))) &lt; AVERAGE(A15:A16), (AVERAGE(A17:A18) &gt; AVERAGE(A15:A16))), 1, 0)</f>
        <v>0</v>
      </c>
      <c r="B14" s="10"/>
      <c r="C14" s="10" t="s">
        <v>52</v>
      </c>
      <c r="D14" s="10" t="s">
        <v>31</v>
      </c>
      <c r="E14" s="10" t="s">
        <v>32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A14" s="2"/>
    </row>
    <row r="15" spans="1:27" ht="25.5" x14ac:dyDescent="0.25">
      <c r="A15" s="12">
        <f>LOOKUP(B15,Avaliação!$D$2:$E$6)</f>
        <v>0</v>
      </c>
      <c r="B15" s="32" t="s">
        <v>33</v>
      </c>
      <c r="C15" s="28" t="s">
        <v>1056</v>
      </c>
      <c r="D15" s="33"/>
      <c r="E15" s="26"/>
      <c r="AA15" s="2"/>
    </row>
    <row r="16" spans="1:27" ht="38.25" x14ac:dyDescent="0.25">
      <c r="A16" s="12">
        <f>LOOKUP(B16,Avaliação!$D$2:$E$6)</f>
        <v>0</v>
      </c>
      <c r="B16" s="32" t="s">
        <v>33</v>
      </c>
      <c r="C16" s="28" t="s">
        <v>1057</v>
      </c>
      <c r="D16" s="34"/>
      <c r="E16" s="26" t="s">
        <v>1058</v>
      </c>
      <c r="F16" s="12">
        <f>'O7'!A16</f>
        <v>0</v>
      </c>
      <c r="AA16" s="2"/>
    </row>
    <row r="17" spans="1:27" ht="25.5" x14ac:dyDescent="0.25">
      <c r="A17" s="12">
        <f>LOOKUP(B17,Avaliação!$D$2:$E$6)</f>
        <v>0</v>
      </c>
      <c r="B17" s="32" t="s">
        <v>33</v>
      </c>
      <c r="C17" s="17" t="s">
        <v>1059</v>
      </c>
      <c r="D17" s="34"/>
      <c r="E17" s="26" t="s">
        <v>1058</v>
      </c>
      <c r="F17" s="12">
        <f>'O7'!A18</f>
        <v>0</v>
      </c>
      <c r="AA17" s="2"/>
    </row>
    <row r="18" spans="1:27" ht="38.25" x14ac:dyDescent="0.25">
      <c r="A18" s="12">
        <f>LOOKUP(B18,Avaliação!$D$2:$E$6)</f>
        <v>0</v>
      </c>
      <c r="B18" s="32" t="s">
        <v>33</v>
      </c>
      <c r="C18" s="17" t="s">
        <v>1060</v>
      </c>
      <c r="D18" s="34"/>
      <c r="E18" s="26" t="s">
        <v>1061</v>
      </c>
      <c r="F18" s="12">
        <f>'S4'!A19</f>
        <v>0</v>
      </c>
      <c r="AA18" s="2"/>
    </row>
    <row r="19" spans="1:27" s="25" customFormat="1" x14ac:dyDescent="0.25">
      <c r="A19" s="12"/>
      <c r="B19" s="16"/>
      <c r="C19" s="16"/>
      <c r="D19" s="16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30" customHeight="1" x14ac:dyDescent="0.25">
      <c r="A20" s="12">
        <f>(INT(AVERAGE(A21:A23))) + IF(AND((INT(AVERAGE(A21:A23))) &lt; AVERAGE(A21:A23), (AVERAGE(A24:A27) &gt; AVERAGE(A21:A23))), 1, 0)</f>
        <v>0</v>
      </c>
      <c r="B20" s="10"/>
      <c r="C20" s="10" t="s">
        <v>60</v>
      </c>
      <c r="D20" s="10" t="s">
        <v>31</v>
      </c>
      <c r="E20" s="10" t="s">
        <v>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AA20" s="2"/>
    </row>
    <row r="21" spans="1:27" ht="25.5" x14ac:dyDescent="0.25">
      <c r="A21" s="12">
        <f>LOOKUP(B21,Avaliação!$D$2:$E$6)</f>
        <v>0</v>
      </c>
      <c r="B21" s="32" t="s">
        <v>33</v>
      </c>
      <c r="C21" s="28" t="s">
        <v>1062</v>
      </c>
      <c r="D21" s="34"/>
      <c r="E21" s="26" t="s">
        <v>1063</v>
      </c>
      <c r="F21" s="12">
        <f>'O7'!A25</f>
        <v>0</v>
      </c>
      <c r="AA21" s="2"/>
    </row>
    <row r="22" spans="1:27" ht="38.25" x14ac:dyDescent="0.25">
      <c r="A22" s="12">
        <f>LOOKUP(B22,Avaliação!$D$2:$E$6)</f>
        <v>0</v>
      </c>
      <c r="B22" s="32" t="s">
        <v>33</v>
      </c>
      <c r="C22" s="28" t="s">
        <v>1064</v>
      </c>
      <c r="D22" s="33"/>
      <c r="E22" s="26"/>
      <c r="AA22" s="2"/>
    </row>
    <row r="23" spans="1:27" ht="38.25" x14ac:dyDescent="0.25">
      <c r="A23" s="12">
        <f>LOOKUP(B23,Avaliação!$D$2:$E$6)</f>
        <v>0</v>
      </c>
      <c r="B23" s="32" t="s">
        <v>33</v>
      </c>
      <c r="C23" s="28" t="s">
        <v>1065</v>
      </c>
      <c r="D23" s="33"/>
      <c r="E23" s="26"/>
      <c r="AA23" s="2"/>
    </row>
    <row r="24" spans="1:27" ht="41.25" customHeight="1" x14ac:dyDescent="0.25">
      <c r="A24" s="12">
        <f>LOOKUP(B24,Avaliação!$D$2:$E$6)</f>
        <v>0</v>
      </c>
      <c r="B24" s="32" t="s">
        <v>33</v>
      </c>
      <c r="C24" s="17" t="s">
        <v>1066</v>
      </c>
      <c r="D24" s="34"/>
      <c r="E24" s="26" t="s">
        <v>1067</v>
      </c>
      <c r="F24" s="12">
        <f>'O7'!A24</f>
        <v>0</v>
      </c>
      <c r="AA24" s="2"/>
    </row>
    <row r="25" spans="1:27" ht="25.5" x14ac:dyDescent="0.25">
      <c r="A25" s="12">
        <f>LOOKUP(B25,Avaliação!$D$2:$E$6)</f>
        <v>0</v>
      </c>
      <c r="B25" s="32" t="s">
        <v>33</v>
      </c>
      <c r="C25" s="17" t="s">
        <v>1068</v>
      </c>
      <c r="D25" s="34"/>
      <c r="E25" s="26" t="s">
        <v>1063</v>
      </c>
      <c r="F25" s="12">
        <f>'O7'!A26</f>
        <v>0</v>
      </c>
      <c r="AA25" s="2"/>
    </row>
    <row r="26" spans="1:27" ht="25.5" x14ac:dyDescent="0.25">
      <c r="A26" s="12">
        <f>LOOKUP(B26,Avaliação!$D$2:$E$6)</f>
        <v>0</v>
      </c>
      <c r="B26" s="32" t="s">
        <v>33</v>
      </c>
      <c r="C26" s="17" t="s">
        <v>1069</v>
      </c>
      <c r="D26" s="53"/>
      <c r="E26" s="26" t="s">
        <v>1070</v>
      </c>
      <c r="F26" s="12">
        <f>'O7'!A27</f>
        <v>0</v>
      </c>
      <c r="G26" s="12">
        <f>'O8'!A21</f>
        <v>0</v>
      </c>
      <c r="H26" s="12">
        <f>'R1'!A26</f>
        <v>0</v>
      </c>
      <c r="I26" s="12">
        <f>'R3'!A20</f>
        <v>0</v>
      </c>
      <c r="J26" s="12">
        <f>'R4'!A23</f>
        <v>0</v>
      </c>
      <c r="AA26" s="2"/>
    </row>
    <row r="27" spans="1:27" s="25" customFormat="1" ht="25.5" x14ac:dyDescent="0.25">
      <c r="A27" s="12">
        <f>LOOKUP(B27,Avaliação!$D$2:$E$6)</f>
        <v>0</v>
      </c>
      <c r="B27" s="32" t="s">
        <v>33</v>
      </c>
      <c r="C27" s="17" t="s">
        <v>1071</v>
      </c>
      <c r="D27" s="33"/>
      <c r="E27" s="2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x14ac:dyDescent="0.25">
      <c r="AA28" s="2"/>
    </row>
    <row r="29" spans="1:27" ht="30" customHeight="1" x14ac:dyDescent="0.25">
      <c r="A29" s="12">
        <f>(INT(AVERAGE(A30:A31))) + IF(AND((INT(AVERAGE(A30:A31))) &lt; AVERAGE(A30:A31), (AVERAGE(A32:A34) &gt; AVERAGE(A30:A31))), 1, 0)</f>
        <v>0</v>
      </c>
      <c r="B29" s="10"/>
      <c r="C29" s="10" t="s">
        <v>71</v>
      </c>
      <c r="D29" s="10" t="s">
        <v>31</v>
      </c>
      <c r="E29" s="10" t="s">
        <v>32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AA29" s="2"/>
    </row>
    <row r="30" spans="1:27" ht="38.25" x14ac:dyDescent="0.25">
      <c r="A30" s="12">
        <f>LOOKUP(B30,Avaliação!$D$2:$E$6)</f>
        <v>0</v>
      </c>
      <c r="B30" s="32" t="s">
        <v>33</v>
      </c>
      <c r="C30" s="28" t="s">
        <v>1072</v>
      </c>
      <c r="D30" s="33"/>
      <c r="E30" s="26"/>
      <c r="AA30" s="2"/>
    </row>
    <row r="31" spans="1:27" ht="25.5" x14ac:dyDescent="0.25">
      <c r="A31" s="12">
        <f>LOOKUP(B31,Avaliação!$D$2:$E$6)</f>
        <v>0</v>
      </c>
      <c r="B31" s="32" t="s">
        <v>33</v>
      </c>
      <c r="C31" s="28" t="s">
        <v>1073</v>
      </c>
      <c r="D31" s="34"/>
      <c r="E31" s="26" t="s">
        <v>1074</v>
      </c>
      <c r="F31" s="12">
        <f>'O7'!A31</f>
        <v>0</v>
      </c>
      <c r="AA31" s="2"/>
    </row>
    <row r="32" spans="1:27" ht="25.5" x14ac:dyDescent="0.25">
      <c r="A32" s="12">
        <f>LOOKUP(B32,Avaliação!$D$2:$E$6)</f>
        <v>0</v>
      </c>
      <c r="B32" s="32" t="s">
        <v>33</v>
      </c>
      <c r="C32" s="17" t="s">
        <v>1075</v>
      </c>
      <c r="D32" s="34"/>
      <c r="E32" s="26" t="s">
        <v>1074</v>
      </c>
      <c r="F32" s="12">
        <f>'O7'!A34</f>
        <v>0</v>
      </c>
      <c r="AA32" s="2"/>
    </row>
    <row r="33" spans="1:27" ht="25.5" x14ac:dyDescent="0.25">
      <c r="A33" s="12">
        <f>LOOKUP(B33,Avaliação!$D$2:$E$6)</f>
        <v>0</v>
      </c>
      <c r="B33" s="32" t="s">
        <v>33</v>
      </c>
      <c r="C33" s="17" t="s">
        <v>1076</v>
      </c>
      <c r="D33" s="34"/>
      <c r="E33" s="26" t="s">
        <v>1074</v>
      </c>
      <c r="F33" s="12">
        <f>'O7'!A32</f>
        <v>0</v>
      </c>
      <c r="AA33" s="2"/>
    </row>
    <row r="34" spans="1:27" ht="38.25" x14ac:dyDescent="0.25">
      <c r="A34" s="12">
        <f>LOOKUP(B34,Avaliação!$D$2:$E$6)</f>
        <v>0</v>
      </c>
      <c r="B34" s="32" t="s">
        <v>33</v>
      </c>
      <c r="C34" s="17" t="s">
        <v>1077</v>
      </c>
      <c r="D34" s="34"/>
      <c r="E34" s="26" t="s">
        <v>1078</v>
      </c>
      <c r="F34" s="12">
        <f>'S1'!A41</f>
        <v>0</v>
      </c>
      <c r="G34" s="12">
        <f>'O7'!A33</f>
        <v>0</v>
      </c>
      <c r="H34" s="12">
        <f>'O8'!A27</f>
        <v>0</v>
      </c>
      <c r="AA34" s="2"/>
    </row>
    <row r="35" spans="1:27" x14ac:dyDescent="0.25">
      <c r="AA35" s="2"/>
    </row>
    <row r="36" spans="1:27" x14ac:dyDescent="0.25">
      <c r="AA36" s="2"/>
    </row>
    <row r="37" spans="1:27" s="25" customFormat="1" ht="15" customHeight="1" x14ac:dyDescent="0.25">
      <c r="A37" s="56" t="s">
        <v>21</v>
      </c>
      <c r="B37" s="55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ht="15" customHeight="1" x14ac:dyDescent="0.25">
      <c r="A38" s="16">
        <v>0</v>
      </c>
      <c r="B38" s="59" t="s">
        <v>22</v>
      </c>
    </row>
    <row r="39" spans="1:27" ht="15" customHeight="1" x14ac:dyDescent="0.25">
      <c r="A39" s="16">
        <v>1</v>
      </c>
      <c r="B39" s="59" t="s">
        <v>23</v>
      </c>
    </row>
    <row r="40" spans="1:27" ht="15" customHeight="1" x14ac:dyDescent="0.25">
      <c r="A40" s="16">
        <v>2</v>
      </c>
      <c r="B40" s="59" t="s">
        <v>24</v>
      </c>
    </row>
    <row r="41" spans="1:27" ht="15" customHeight="1" x14ac:dyDescent="0.25">
      <c r="A41" s="16">
        <v>3</v>
      </c>
      <c r="B41" s="59" t="s">
        <v>25</v>
      </c>
    </row>
    <row r="42" spans="1:27" ht="15" customHeight="1" x14ac:dyDescent="0.25">
      <c r="A42" s="16">
        <v>4</v>
      </c>
      <c r="B42" s="59" t="s">
        <v>26</v>
      </c>
    </row>
    <row r="44" spans="1:27" ht="15" customHeight="1" x14ac:dyDescent="0.25">
      <c r="A44" s="70" t="s">
        <v>74</v>
      </c>
      <c r="B44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sheetProtection selectLockedCells="1"/>
  <conditionalFormatting sqref="A2:A36 A43 A45:A1048576">
    <cfRule type="cellIs" dxfId="159" priority="16" operator="equal">
      <formula>0</formula>
    </cfRule>
    <cfRule type="cellIs" dxfId="158" priority="17" operator="equal">
      <formula>1</formula>
    </cfRule>
    <cfRule type="cellIs" dxfId="157" priority="18" operator="equal">
      <formula>2</formula>
    </cfRule>
    <cfRule type="cellIs" dxfId="156" priority="19" operator="equal">
      <formula>3</formula>
    </cfRule>
    <cfRule type="cellIs" dxfId="155" priority="20" operator="equal">
      <formula>4</formula>
    </cfRule>
  </conditionalFormatting>
  <conditionalFormatting sqref="F1:W1 F3:W5 F7:W13 F15:W19 F21:W28 F30:W1048576">
    <cfRule type="cellIs" dxfId="154" priority="11" operator="equal">
      <formula>0</formula>
    </cfRule>
    <cfRule type="cellIs" dxfId="153" priority="12" operator="equal">
      <formula>1</formula>
    </cfRule>
    <cfRule type="cellIs" dxfId="152" priority="13" operator="equal">
      <formula>2</formula>
    </cfRule>
    <cfRule type="cellIs" dxfId="151" priority="14" operator="equal">
      <formula>3</formula>
    </cfRule>
    <cfRule type="cellIs" dxfId="150" priority="15" operator="equal">
      <formula>4</formula>
    </cfRule>
  </conditionalFormatting>
  <conditionalFormatting sqref="A38:A42">
    <cfRule type="cellIs" dxfId="149" priority="6" operator="equal">
      <formula>0</formula>
    </cfRule>
    <cfRule type="cellIs" dxfId="148" priority="7" operator="equal">
      <formula>1</formula>
    </cfRule>
    <cfRule type="cellIs" dxfId="147" priority="8" operator="equal">
      <formula>2</formula>
    </cfRule>
    <cfRule type="cellIs" dxfId="146" priority="9" operator="equal">
      <formula>3</formula>
    </cfRule>
    <cfRule type="cellIs" dxfId="145" priority="10" operator="equal">
      <formula>4</formula>
    </cfRule>
  </conditionalFormatting>
  <conditionalFormatting sqref="A44">
    <cfRule type="cellIs" dxfId="144" priority="1" operator="equal">
      <formula>0</formula>
    </cfRule>
    <cfRule type="cellIs" dxfId="143" priority="2" operator="equal">
      <formula>1</formula>
    </cfRule>
    <cfRule type="cellIs" dxfId="142" priority="3" operator="equal">
      <formula>2</formula>
    </cfRule>
    <cfRule type="cellIs" dxfId="141" priority="4" operator="equal">
      <formula>3</formula>
    </cfRule>
    <cfRule type="cellIs" dxfId="14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B3:B4 B7:B12 B15:B18 B21:B27 B30:B34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A990"/>
  <sheetViews>
    <sheetView zoomScale="90" zoomScaleNormal="90" workbookViewId="0">
      <pane ySplit="1" topLeftCell="A36" activePane="bottomLeft" state="frozen"/>
      <selection activeCell="B36" sqref="B36"/>
      <selection pane="bottomLeft" activeCell="B36" sqref="B3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1079</v>
      </c>
      <c r="B1" s="20" t="s">
        <v>1080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30" customHeight="1" x14ac:dyDescent="0.25">
      <c r="A2" s="12">
        <f>(INT(AVERAGE(A3:A5))) + IF(AND((INT(AVERAGE(A3:A5))) &lt; AVERAGE(A3:A5), (AVERAGE(A3:A5) &gt; AVERAGE(A3:A5))),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1081</v>
      </c>
      <c r="D3" s="33"/>
      <c r="E3" s="26"/>
      <c r="AA3" s="2"/>
    </row>
    <row r="4" spans="1:27" ht="38.25" x14ac:dyDescent="0.25">
      <c r="A4" s="12">
        <f>LOOKUP(B4,Avaliação!$D$2:$E$6)</f>
        <v>0</v>
      </c>
      <c r="B4" s="32" t="s">
        <v>33</v>
      </c>
      <c r="C4" s="28" t="s">
        <v>1082</v>
      </c>
      <c r="D4" s="34"/>
      <c r="E4" s="26" t="s">
        <v>1083</v>
      </c>
      <c r="F4" s="12">
        <f>'A1'!A4</f>
        <v>0</v>
      </c>
      <c r="G4" s="12">
        <f>'A8'!A3</f>
        <v>0</v>
      </c>
      <c r="H4" s="12">
        <f>'D3'!A3</f>
        <v>0</v>
      </c>
      <c r="AA4" s="2"/>
    </row>
    <row r="5" spans="1:27" ht="25.5" x14ac:dyDescent="0.25">
      <c r="A5" s="12">
        <f>LOOKUP(B5,Avaliação!$D$2:$E$6)</f>
        <v>0</v>
      </c>
      <c r="B5" s="32" t="s">
        <v>33</v>
      </c>
      <c r="C5" s="28" t="s">
        <v>1084</v>
      </c>
      <c r="D5" s="34"/>
      <c r="E5" s="26" t="s">
        <v>1085</v>
      </c>
      <c r="F5" s="12">
        <f>'A3'!A4</f>
        <v>0</v>
      </c>
      <c r="G5" s="12">
        <f>'O6'!A4</f>
        <v>0</v>
      </c>
      <c r="AA5" s="2"/>
    </row>
    <row r="6" spans="1:27" x14ac:dyDescent="0.25">
      <c r="AA6" s="2"/>
    </row>
    <row r="7" spans="1:27" ht="30" customHeight="1" x14ac:dyDescent="0.25">
      <c r="A7" s="12">
        <f>(INT(AVERAGE(A8:A10))) + IF(AND((INT(AVERAGE(A8:A10))) &lt; AVERAGE(A8:A10), (AVERAGE(A11:A12) &gt; AVERAGE(A8:A10))), 1, 0)</f>
        <v>0</v>
      </c>
      <c r="B7" s="10" t="s">
        <v>29</v>
      </c>
      <c r="C7" s="10" t="s">
        <v>40</v>
      </c>
      <c r="D7" s="10" t="s">
        <v>31</v>
      </c>
      <c r="E7" s="10" t="s">
        <v>32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AA7" s="2"/>
    </row>
    <row r="8" spans="1:27" ht="27" customHeight="1" x14ac:dyDescent="0.25">
      <c r="A8" s="12">
        <f>LOOKUP(B8,Avaliação!$D$2:$E$6)</f>
        <v>0</v>
      </c>
      <c r="B8" s="32" t="s">
        <v>33</v>
      </c>
      <c r="C8" s="28" t="s">
        <v>1086</v>
      </c>
      <c r="D8" s="53"/>
      <c r="E8" s="26" t="s">
        <v>1087</v>
      </c>
      <c r="F8" s="12">
        <f>'A7'!A10</f>
        <v>0</v>
      </c>
      <c r="G8" s="12">
        <f>'R2'!A9</f>
        <v>0</v>
      </c>
      <c r="AA8" s="2"/>
    </row>
    <row r="9" spans="1:27" s="25" customFormat="1" ht="38.25" x14ac:dyDescent="0.25">
      <c r="A9" s="12">
        <f>LOOKUP(B9,Avaliação!$D$2:$E$6)</f>
        <v>0</v>
      </c>
      <c r="B9" s="32" t="s">
        <v>33</v>
      </c>
      <c r="C9" s="28" t="s">
        <v>1088</v>
      </c>
      <c r="D9" s="53"/>
      <c r="E9" s="26" t="s">
        <v>1089</v>
      </c>
      <c r="F9" s="12">
        <f>'A1'!A12</f>
        <v>0</v>
      </c>
      <c r="G9" s="12">
        <f>'D3'!A10</f>
        <v>0</v>
      </c>
      <c r="H9" s="12">
        <f>'O6'!A10</f>
        <v>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25.5" x14ac:dyDescent="0.25">
      <c r="A10" s="12">
        <f>LOOKUP(B10,Avaliação!$D$2:$E$6)</f>
        <v>0</v>
      </c>
      <c r="B10" s="32" t="s">
        <v>33</v>
      </c>
      <c r="C10" s="28" t="s">
        <v>1090</v>
      </c>
      <c r="D10" s="34"/>
      <c r="E10" s="26" t="s">
        <v>1091</v>
      </c>
      <c r="F10" s="12">
        <f>'A3'!A4</f>
        <v>0</v>
      </c>
      <c r="G10" s="12">
        <f>'O6'!A8</f>
        <v>0</v>
      </c>
      <c r="AA10" s="2"/>
    </row>
    <row r="11" spans="1:27" ht="31.5" customHeight="1" x14ac:dyDescent="0.25">
      <c r="A11" s="12">
        <f>LOOKUP(B11,Avaliação!$D$2:$E$6)</f>
        <v>0</v>
      </c>
      <c r="B11" s="32" t="s">
        <v>33</v>
      </c>
      <c r="C11" s="17" t="s">
        <v>1092</v>
      </c>
      <c r="D11" s="53"/>
      <c r="E11" s="26" t="s">
        <v>1093</v>
      </c>
      <c r="F11" s="12">
        <f>'O2'!A9</f>
        <v>0</v>
      </c>
      <c r="G11" s="12">
        <f>'O3'!A11</f>
        <v>0</v>
      </c>
      <c r="H11" s="12">
        <f>'O5'!A9</f>
        <v>0</v>
      </c>
      <c r="I11" s="12">
        <f>'O6'!A9</f>
        <v>0</v>
      </c>
      <c r="J11" s="12">
        <f>'O8'!A7</f>
        <v>0</v>
      </c>
      <c r="K11" s="12">
        <f>'O9'!A16</f>
        <v>0</v>
      </c>
      <c r="AA11" s="2"/>
    </row>
    <row r="12" spans="1:27" ht="31.5" customHeight="1" x14ac:dyDescent="0.25">
      <c r="A12" s="12">
        <f>LOOKUP(B12,Avaliação!$D$2:$E$6)</f>
        <v>0</v>
      </c>
      <c r="B12" s="32" t="s">
        <v>33</v>
      </c>
      <c r="C12" s="17" t="s">
        <v>1094</v>
      </c>
      <c r="D12" s="53"/>
      <c r="E12" s="26" t="s">
        <v>1095</v>
      </c>
      <c r="F12" s="12">
        <f>'O6'!A12</f>
        <v>0</v>
      </c>
      <c r="AA12" s="2"/>
    </row>
    <row r="13" spans="1:27" x14ac:dyDescent="0.25">
      <c r="AA13" s="2"/>
    </row>
    <row r="14" spans="1:27" ht="30" customHeight="1" x14ac:dyDescent="0.25">
      <c r="A14" s="12">
        <f>(INT(AVERAGE(A15:A17))) + IF(AND((INT(AVERAGE(A15:A17))) &lt; AVERAGE(A15:A17), (AVERAGE(A18) &gt; AVERAGE(A15:A17))), 1, 0)</f>
        <v>0</v>
      </c>
      <c r="B14" s="10" t="s">
        <v>29</v>
      </c>
      <c r="C14" s="10" t="s">
        <v>52</v>
      </c>
      <c r="D14" s="10" t="s">
        <v>31</v>
      </c>
      <c r="E14" s="10" t="s">
        <v>32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A14" s="2"/>
    </row>
    <row r="15" spans="1:27" ht="25.5" x14ac:dyDescent="0.25">
      <c r="A15" s="12">
        <f>LOOKUP(B15,Avaliação!$D$2:$E$6)</f>
        <v>0</v>
      </c>
      <c r="B15" s="32" t="s">
        <v>33</v>
      </c>
      <c r="C15" s="28" t="s">
        <v>1096</v>
      </c>
      <c r="D15" s="33"/>
      <c r="E15" s="26"/>
      <c r="AA15" s="2"/>
    </row>
    <row r="16" spans="1:27" ht="38.25" x14ac:dyDescent="0.25">
      <c r="A16" s="12">
        <f>LOOKUP(B16,Avaliação!$D$2:$E$6)</f>
        <v>0</v>
      </c>
      <c r="B16" s="32" t="s">
        <v>33</v>
      </c>
      <c r="C16" s="28" t="s">
        <v>1097</v>
      </c>
      <c r="D16" s="34"/>
      <c r="E16" s="26" t="s">
        <v>715</v>
      </c>
      <c r="F16" s="12">
        <f>'O6'!A16</f>
        <v>0</v>
      </c>
      <c r="AA16" s="2"/>
    </row>
    <row r="17" spans="1:27" ht="25.5" x14ac:dyDescent="0.25">
      <c r="A17" s="12">
        <f>LOOKUP(B17,Avaliação!$D$2:$E$6)</f>
        <v>0</v>
      </c>
      <c r="B17" s="32" t="s">
        <v>33</v>
      </c>
      <c r="C17" s="28" t="s">
        <v>1098</v>
      </c>
      <c r="D17" s="33"/>
      <c r="E17" s="26"/>
      <c r="AA17" s="2"/>
    </row>
    <row r="18" spans="1:27" ht="25.5" x14ac:dyDescent="0.25">
      <c r="A18" s="12">
        <f>LOOKUP(B18,Avaliação!$D$2:$E$6)</f>
        <v>0</v>
      </c>
      <c r="B18" s="32" t="s">
        <v>33</v>
      </c>
      <c r="C18" s="17" t="s">
        <v>1099</v>
      </c>
      <c r="D18" s="34"/>
      <c r="E18" s="26" t="s">
        <v>715</v>
      </c>
      <c r="F18" s="12">
        <f>'O6'!A17</f>
        <v>0</v>
      </c>
      <c r="AA18" s="2"/>
    </row>
    <row r="19" spans="1:27" s="25" customFormat="1" x14ac:dyDescent="0.25">
      <c r="A19" s="12"/>
      <c r="B19" s="16"/>
      <c r="C19" s="16"/>
      <c r="D19" s="16"/>
      <c r="E19" s="1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30" customHeight="1" x14ac:dyDescent="0.25">
      <c r="A20" s="12">
        <f>(INT(AVERAGE(A21:A23))) + IF(AND((INT(AVERAGE(A21:A23))) &lt; AVERAGE(A21:A23), (AVERAGE(A24:A28) &gt; AVERAGE(A21:A23))), 1, 0)</f>
        <v>0</v>
      </c>
      <c r="B20" s="10" t="s">
        <v>29</v>
      </c>
      <c r="C20" s="10" t="s">
        <v>60</v>
      </c>
      <c r="D20" s="10" t="s">
        <v>31</v>
      </c>
      <c r="E20" s="10" t="s">
        <v>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AA20" s="2"/>
    </row>
    <row r="21" spans="1:27" ht="30" customHeight="1" x14ac:dyDescent="0.25">
      <c r="A21" s="12">
        <f>LOOKUP(B21,Avaliação!$D$2:$E$6)</f>
        <v>0</v>
      </c>
      <c r="B21" s="32" t="s">
        <v>33</v>
      </c>
      <c r="C21" s="28" t="s">
        <v>1100</v>
      </c>
      <c r="D21" s="33"/>
      <c r="E21" s="26"/>
      <c r="AA21" s="2"/>
    </row>
    <row r="22" spans="1:27" ht="30" customHeight="1" x14ac:dyDescent="0.25">
      <c r="A22" s="12">
        <f>LOOKUP(B22,Avaliação!$D$2:$E$6)</f>
        <v>0</v>
      </c>
      <c r="B22" s="32" t="s">
        <v>33</v>
      </c>
      <c r="C22" s="28" t="s">
        <v>1101</v>
      </c>
      <c r="D22" s="52"/>
      <c r="E22" s="26"/>
      <c r="AA22" s="2"/>
    </row>
    <row r="23" spans="1:27" ht="30" customHeight="1" x14ac:dyDescent="0.25">
      <c r="A23" s="12">
        <f>LOOKUP(B23,Avaliação!$D$2:$E$6)</f>
        <v>0</v>
      </c>
      <c r="B23" s="32" t="s">
        <v>33</v>
      </c>
      <c r="C23" s="28" t="s">
        <v>1102</v>
      </c>
      <c r="D23" s="52"/>
      <c r="E23" s="26"/>
      <c r="AA23" s="2"/>
    </row>
    <row r="24" spans="1:27" ht="30" customHeight="1" x14ac:dyDescent="0.25">
      <c r="A24" s="12">
        <f>LOOKUP(B24,Avaliação!$D$2:$E$6)</f>
        <v>0</v>
      </c>
      <c r="B24" s="32" t="s">
        <v>33</v>
      </c>
      <c r="C24" s="17" t="s">
        <v>1103</v>
      </c>
      <c r="D24" s="53"/>
      <c r="E24" s="26" t="s">
        <v>1104</v>
      </c>
      <c r="F24" s="12">
        <f>'O6'!A24</f>
        <v>0</v>
      </c>
      <c r="AA24" s="2"/>
    </row>
    <row r="25" spans="1:27" ht="30" customHeight="1" x14ac:dyDescent="0.25">
      <c r="A25" s="12">
        <f>LOOKUP(B25,Avaliação!$D$2:$E$6)</f>
        <v>0</v>
      </c>
      <c r="B25" s="32" t="s">
        <v>33</v>
      </c>
      <c r="C25" s="17" t="s">
        <v>1105</v>
      </c>
      <c r="D25" s="53"/>
      <c r="E25" s="26" t="s">
        <v>1104</v>
      </c>
      <c r="F25" s="12">
        <f>'O6'!A21</f>
        <v>0</v>
      </c>
      <c r="AA25" s="2"/>
    </row>
    <row r="26" spans="1:27" ht="30" customHeight="1" x14ac:dyDescent="0.25">
      <c r="A26" s="12">
        <f>LOOKUP(B26,Avaliação!$D$2:$E$6)</f>
        <v>0</v>
      </c>
      <c r="B26" s="32" t="s">
        <v>33</v>
      </c>
      <c r="C26" s="17" t="s">
        <v>1068</v>
      </c>
      <c r="D26" s="53"/>
      <c r="E26" s="26" t="s">
        <v>1104</v>
      </c>
      <c r="F26" s="12">
        <f>'O6'!A25</f>
        <v>0</v>
      </c>
      <c r="AA26" s="2"/>
    </row>
    <row r="27" spans="1:27" s="25" customFormat="1" ht="30" customHeight="1" x14ac:dyDescent="0.25">
      <c r="A27" s="12">
        <f>LOOKUP(B27,Avaliação!$D$2:$E$6)</f>
        <v>0</v>
      </c>
      <c r="B27" s="32" t="s">
        <v>33</v>
      </c>
      <c r="C27" s="17" t="s">
        <v>1069</v>
      </c>
      <c r="D27" s="53"/>
      <c r="E27" s="26" t="s">
        <v>1106</v>
      </c>
      <c r="F27" s="12">
        <f>'O6'!A26</f>
        <v>0</v>
      </c>
      <c r="G27" s="12">
        <f>'O8'!A21</f>
        <v>0</v>
      </c>
      <c r="H27" s="12">
        <f>'R1'!A26</f>
        <v>0</v>
      </c>
      <c r="I27" s="12">
        <f>'R3'!A20</f>
        <v>0</v>
      </c>
      <c r="J27" s="12">
        <f>'R4'!A23</f>
        <v>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40.5" customHeight="1" x14ac:dyDescent="0.25">
      <c r="A28" s="12">
        <f>LOOKUP(B28,Avaliação!$D$2:$E$6)</f>
        <v>0</v>
      </c>
      <c r="B28" s="32" t="s">
        <v>33</v>
      </c>
      <c r="C28" s="17" t="s">
        <v>1107</v>
      </c>
      <c r="D28" s="53"/>
      <c r="E28" s="26" t="s">
        <v>1108</v>
      </c>
      <c r="F28" s="12">
        <f>'O8'!A22</f>
        <v>0</v>
      </c>
      <c r="AA28" s="2"/>
    </row>
    <row r="29" spans="1:27" x14ac:dyDescent="0.25">
      <c r="AA29" s="2"/>
    </row>
    <row r="30" spans="1:27" ht="30" customHeight="1" x14ac:dyDescent="0.25">
      <c r="A30" s="12">
        <f>(INT(AVERAGE(A31))) + IF(AND((INT(AVERAGE(A31))) &lt; AVERAGE(A31), (AVERAGE(A32:A34) &gt; AVERAGE(A31))), 1, 0)</f>
        <v>0</v>
      </c>
      <c r="B30" s="10" t="s">
        <v>29</v>
      </c>
      <c r="C30" s="10" t="s">
        <v>71</v>
      </c>
      <c r="D30" s="10" t="s">
        <v>31</v>
      </c>
      <c r="E30" s="10" t="s">
        <v>32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AA30" s="2"/>
    </row>
    <row r="31" spans="1:27" ht="25.5" x14ac:dyDescent="0.25">
      <c r="A31" s="12">
        <f>LOOKUP(B31,Avaliação!$D$2:$E$6)</f>
        <v>0</v>
      </c>
      <c r="B31" s="32" t="s">
        <v>33</v>
      </c>
      <c r="C31" s="28" t="s">
        <v>1109</v>
      </c>
      <c r="D31" s="34"/>
      <c r="E31" s="26" t="s">
        <v>1110</v>
      </c>
      <c r="F31" s="12">
        <f>'O6'!A31</f>
        <v>0</v>
      </c>
      <c r="AA31" s="2"/>
    </row>
    <row r="32" spans="1:27" ht="25.5" x14ac:dyDescent="0.25">
      <c r="A32" s="12">
        <f>LOOKUP(B32,Avaliação!$D$2:$E$6)</f>
        <v>0</v>
      </c>
      <c r="B32" s="32" t="s">
        <v>33</v>
      </c>
      <c r="C32" s="17" t="s">
        <v>1076</v>
      </c>
      <c r="D32" s="34"/>
      <c r="E32" s="26" t="s">
        <v>1110</v>
      </c>
      <c r="F32" s="12">
        <f>'O6'!A33</f>
        <v>0</v>
      </c>
      <c r="AA32" s="2"/>
    </row>
    <row r="33" spans="1:27" ht="38.25" x14ac:dyDescent="0.25">
      <c r="A33" s="12">
        <f>LOOKUP(B33,Avaliação!$D$2:$E$6)</f>
        <v>0</v>
      </c>
      <c r="B33" s="32" t="s">
        <v>33</v>
      </c>
      <c r="C33" s="17" t="s">
        <v>1111</v>
      </c>
      <c r="D33" s="34"/>
      <c r="E33" s="26" t="s">
        <v>1112</v>
      </c>
      <c r="F33" s="12">
        <f>'S1'!A41</f>
        <v>0</v>
      </c>
      <c r="G33" s="12">
        <f>'O6'!A34</f>
        <v>0</v>
      </c>
      <c r="H33" s="12">
        <f>'O8'!A27</f>
        <v>0</v>
      </c>
      <c r="AA33" s="2"/>
    </row>
    <row r="34" spans="1:27" ht="25.5" x14ac:dyDescent="0.25">
      <c r="A34" s="12">
        <f>LOOKUP(B34,Avaliação!$D$2:$E$6)</f>
        <v>0</v>
      </c>
      <c r="B34" s="32" t="s">
        <v>33</v>
      </c>
      <c r="C34" s="17" t="s">
        <v>1113</v>
      </c>
      <c r="D34" s="34"/>
      <c r="E34" s="26" t="s">
        <v>1110</v>
      </c>
      <c r="F34" s="12">
        <f>'O6'!A32</f>
        <v>0</v>
      </c>
      <c r="AA34" s="2"/>
    </row>
    <row r="35" spans="1:27" x14ac:dyDescent="0.25">
      <c r="AA35" s="2"/>
    </row>
    <row r="37" spans="1:27" s="25" customFormat="1" ht="16.5" customHeight="1" x14ac:dyDescent="0.25">
      <c r="A37" s="56" t="s">
        <v>21</v>
      </c>
      <c r="B37" s="55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ht="15" customHeight="1" x14ac:dyDescent="0.25">
      <c r="A38" s="16">
        <v>0</v>
      </c>
      <c r="B38" s="59" t="s">
        <v>22</v>
      </c>
    </row>
    <row r="39" spans="1:27" ht="15" customHeight="1" x14ac:dyDescent="0.25">
      <c r="A39" s="16">
        <v>1</v>
      </c>
      <c r="B39" s="59" t="s">
        <v>23</v>
      </c>
    </row>
    <row r="40" spans="1:27" ht="15" customHeight="1" x14ac:dyDescent="0.25">
      <c r="A40" s="16">
        <v>2</v>
      </c>
      <c r="B40" s="59" t="s">
        <v>24</v>
      </c>
    </row>
    <row r="41" spans="1:27" ht="15" customHeight="1" x14ac:dyDescent="0.25">
      <c r="A41" s="16">
        <v>3</v>
      </c>
      <c r="B41" s="59" t="s">
        <v>25</v>
      </c>
    </row>
    <row r="42" spans="1:27" ht="15" customHeight="1" x14ac:dyDescent="0.25">
      <c r="A42" s="16">
        <v>4</v>
      </c>
      <c r="B42" s="59" t="s">
        <v>26</v>
      </c>
    </row>
    <row r="44" spans="1:27" ht="15" customHeight="1" x14ac:dyDescent="0.25">
      <c r="A44" s="70" t="s">
        <v>74</v>
      </c>
      <c r="B44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sheetProtection selectLockedCells="1"/>
  <conditionalFormatting sqref="A2:A36 A43 A45:A1048576">
    <cfRule type="cellIs" dxfId="139" priority="16" operator="equal">
      <formula>0</formula>
    </cfRule>
    <cfRule type="cellIs" dxfId="138" priority="17" operator="equal">
      <formula>1</formula>
    </cfRule>
    <cfRule type="cellIs" dxfId="137" priority="18" operator="equal">
      <formula>2</formula>
    </cfRule>
    <cfRule type="cellIs" dxfId="136" priority="19" operator="equal">
      <formula>3</formula>
    </cfRule>
    <cfRule type="cellIs" dxfId="135" priority="20" operator="equal">
      <formula>4</formula>
    </cfRule>
  </conditionalFormatting>
  <conditionalFormatting sqref="F1:W1 F3:W6 F8:W13 F15:W19 F21:W29 F31:W1048576">
    <cfRule type="cellIs" dxfId="134" priority="11" operator="equal">
      <formula>0</formula>
    </cfRule>
    <cfRule type="cellIs" dxfId="133" priority="12" operator="equal">
      <formula>1</formula>
    </cfRule>
    <cfRule type="cellIs" dxfId="132" priority="13" operator="equal">
      <formula>2</formula>
    </cfRule>
    <cfRule type="cellIs" dxfId="131" priority="14" operator="equal">
      <formula>3</formula>
    </cfRule>
    <cfRule type="cellIs" dxfId="130" priority="15" operator="equal">
      <formula>4</formula>
    </cfRule>
  </conditionalFormatting>
  <conditionalFormatting sqref="A38:A42">
    <cfRule type="cellIs" dxfId="129" priority="6" operator="equal">
      <formula>0</formula>
    </cfRule>
    <cfRule type="cellIs" dxfId="128" priority="7" operator="equal">
      <formula>1</formula>
    </cfRule>
    <cfRule type="cellIs" dxfId="127" priority="8" operator="equal">
      <formula>2</formula>
    </cfRule>
    <cfRule type="cellIs" dxfId="126" priority="9" operator="equal">
      <formula>3</formula>
    </cfRule>
    <cfRule type="cellIs" dxfId="125" priority="10" operator="equal">
      <formula>4</formula>
    </cfRule>
  </conditionalFormatting>
  <conditionalFormatting sqref="A44">
    <cfRule type="cellIs" dxfId="124" priority="1" operator="equal">
      <formula>0</formula>
    </cfRule>
    <cfRule type="cellIs" dxfId="123" priority="2" operator="equal">
      <formula>1</formula>
    </cfRule>
    <cfRule type="cellIs" dxfId="122" priority="3" operator="equal">
      <formula>2</formula>
    </cfRule>
    <cfRule type="cellIs" dxfId="121" priority="4" operator="equal">
      <formula>3</formula>
    </cfRule>
    <cfRule type="cellIs" dxfId="12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B3:B5 B8:B12 B15:B18 B21:B28 B31:B34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A982"/>
  <sheetViews>
    <sheetView zoomScale="90" zoomScaleNormal="90" workbookViewId="0">
      <pane ySplit="1" topLeftCell="A2" activePane="bottomLeft" state="frozen"/>
      <selection activeCell="B36" sqref="B36"/>
      <selection pane="bottomLeft" activeCell="B2" sqref="B2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1114</v>
      </c>
      <c r="B1" s="20" t="s">
        <v>1115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30" customHeight="1" x14ac:dyDescent="0.25">
      <c r="A2" s="12">
        <f>(INT(AVERAGE(A3))) + IF(AND((INT(AVERAGE(A3))) &lt; AVERAGE(A3), (AVERAGE(A3)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4" customHeight="1" x14ac:dyDescent="0.25">
      <c r="A3" s="12">
        <f>LOOKUP(B3,Avaliação!$D$2:$E$6)</f>
        <v>0</v>
      </c>
      <c r="B3" s="32" t="s">
        <v>33</v>
      </c>
      <c r="C3" s="28" t="s">
        <v>1116</v>
      </c>
      <c r="D3" s="33"/>
      <c r="AA3" s="2"/>
    </row>
    <row r="4" spans="1:27" x14ac:dyDescent="0.25">
      <c r="AA4" s="2"/>
    </row>
    <row r="5" spans="1:27" ht="30" customHeight="1" x14ac:dyDescent="0.25">
      <c r="A5" s="12">
        <f>(INT(AVERAGE(A6))) + IF(AND((INT(AVERAGE(A6))) &lt; AVERAGE(A6), (AVERAGE(A7:A8) &gt; AVERAGE(A6))), 1, 0)</f>
        <v>0</v>
      </c>
      <c r="B5" s="10" t="s">
        <v>29</v>
      </c>
      <c r="C5" s="10" t="s">
        <v>40</v>
      </c>
      <c r="D5" s="10" t="s">
        <v>31</v>
      </c>
      <c r="E5" s="10" t="s">
        <v>32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AA5" s="2"/>
    </row>
    <row r="6" spans="1:27" ht="28.5" customHeight="1" x14ac:dyDescent="0.25">
      <c r="A6" s="12">
        <f>LOOKUP(B6,Avaliação!$D$2:$E$6)</f>
        <v>0</v>
      </c>
      <c r="B6" s="32" t="s">
        <v>33</v>
      </c>
      <c r="C6" s="28" t="s">
        <v>1117</v>
      </c>
      <c r="D6" s="33"/>
      <c r="E6" s="26"/>
      <c r="AA6" s="2"/>
    </row>
    <row r="7" spans="1:27" ht="38.25" x14ac:dyDescent="0.25">
      <c r="A7" s="12">
        <f>LOOKUP(B7,Avaliação!$D$2:$E$6)</f>
        <v>0</v>
      </c>
      <c r="B7" s="32" t="s">
        <v>33</v>
      </c>
      <c r="C7" s="17" t="s">
        <v>1118</v>
      </c>
      <c r="D7" s="53"/>
      <c r="E7" s="26" t="s">
        <v>1119</v>
      </c>
      <c r="F7" s="12">
        <f>'O2'!A9</f>
        <v>0</v>
      </c>
      <c r="G7" s="12">
        <f>'O3'!A11</f>
        <v>0</v>
      </c>
      <c r="H7" s="12">
        <f>'O5'!A9</f>
        <v>0</v>
      </c>
      <c r="I7" s="12">
        <f>'O6'!A9</f>
        <v>0</v>
      </c>
      <c r="J7" s="12">
        <f>'O7'!A11</f>
        <v>0</v>
      </c>
      <c r="K7" s="12">
        <f>'O9'!A16</f>
        <v>0</v>
      </c>
      <c r="AA7" s="2"/>
    </row>
    <row r="8" spans="1:27" ht="28.5" customHeight="1" x14ac:dyDescent="0.25">
      <c r="A8" s="12">
        <f>LOOKUP(B8,Avaliação!$D$2:$E$6)</f>
        <v>0</v>
      </c>
      <c r="B8" s="32" t="s">
        <v>33</v>
      </c>
      <c r="C8" s="17" t="s">
        <v>1120</v>
      </c>
      <c r="D8" s="33"/>
      <c r="E8" s="26"/>
      <c r="AA8" s="2"/>
    </row>
    <row r="9" spans="1:27" s="25" customFormat="1" x14ac:dyDescent="0.25">
      <c r="A9" s="12"/>
      <c r="B9" s="16"/>
      <c r="C9" s="16"/>
      <c r="D9" s="16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30" customHeight="1" x14ac:dyDescent="0.25">
      <c r="A10" s="12">
        <f>(INT(AVERAGE(A11:A12))) + IF(AND((INT(AVERAGE(A11:A12))) &lt; AVERAGE(A11:A12), (AVERAGE(A13:A14) &gt; AVERAGE(A11:A12))), 1, 0)</f>
        <v>0</v>
      </c>
      <c r="B10" s="10" t="s">
        <v>29</v>
      </c>
      <c r="C10" s="10" t="s">
        <v>52</v>
      </c>
      <c r="D10" s="10" t="s">
        <v>31</v>
      </c>
      <c r="E10" s="10" t="s">
        <v>32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AA10" s="2"/>
    </row>
    <row r="11" spans="1:27" ht="25.5" x14ac:dyDescent="0.25">
      <c r="A11" s="12">
        <f>LOOKUP(B11,Avaliação!$D$2:$E$6)</f>
        <v>0</v>
      </c>
      <c r="B11" s="32" t="s">
        <v>33</v>
      </c>
      <c r="C11" s="28" t="s">
        <v>1121</v>
      </c>
      <c r="D11" s="33"/>
      <c r="AA11" s="2"/>
    </row>
    <row r="12" spans="1:27" ht="25.5" x14ac:dyDescent="0.25">
      <c r="A12" s="12">
        <f>LOOKUP(B12,Avaliação!$D$2:$E$6)</f>
        <v>0</v>
      </c>
      <c r="B12" s="32" t="s">
        <v>33</v>
      </c>
      <c r="C12" s="28" t="s">
        <v>1122</v>
      </c>
      <c r="D12" s="33"/>
      <c r="AA12" s="2"/>
    </row>
    <row r="13" spans="1:27" ht="25.5" x14ac:dyDescent="0.25">
      <c r="A13" s="12">
        <f>LOOKUP(B13,Avaliação!$D$2:$E$6)</f>
        <v>0</v>
      </c>
      <c r="B13" s="32" t="s">
        <v>33</v>
      </c>
      <c r="C13" s="17" t="s">
        <v>1123</v>
      </c>
      <c r="D13" s="33"/>
      <c r="AA13" s="2"/>
    </row>
    <row r="14" spans="1:27" ht="25.5" x14ac:dyDescent="0.25">
      <c r="A14" s="12">
        <f>LOOKUP(B14,Avaliação!$D$2:$E$6)</f>
        <v>0</v>
      </c>
      <c r="B14" s="32" t="s">
        <v>33</v>
      </c>
      <c r="C14" s="17" t="s">
        <v>1124</v>
      </c>
      <c r="D14" s="33"/>
      <c r="AA14" s="2"/>
    </row>
    <row r="15" spans="1:27" x14ac:dyDescent="0.25">
      <c r="AA15" s="2"/>
    </row>
    <row r="16" spans="1:27" ht="30" customHeight="1" x14ac:dyDescent="0.25">
      <c r="A16" s="12">
        <f>(INT(AVERAGE(A17:A19))) + IF(AND((INT(AVERAGE(A17:A19))) &lt; AVERAGE(A17:A19), (AVERAGE(A20:A22) &gt; AVERAGE(A17:A19))), 1, 0)</f>
        <v>0</v>
      </c>
      <c r="B16" s="10" t="s">
        <v>29</v>
      </c>
      <c r="C16" s="10" t="s">
        <v>60</v>
      </c>
      <c r="D16" s="10" t="s">
        <v>31</v>
      </c>
      <c r="E16" s="10" t="s">
        <v>32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AA16" s="2"/>
    </row>
    <row r="17" spans="1:27" ht="30.75" customHeight="1" x14ac:dyDescent="0.25">
      <c r="A17" s="12">
        <f>LOOKUP(B17,Avaliação!$D$2:$E$6)</f>
        <v>0</v>
      </c>
      <c r="B17" s="32" t="s">
        <v>33</v>
      </c>
      <c r="C17" s="28" t="s">
        <v>1125</v>
      </c>
      <c r="D17" s="33"/>
      <c r="E17" s="26"/>
      <c r="AA17" s="2"/>
    </row>
    <row r="18" spans="1:27" ht="30.75" customHeight="1" x14ac:dyDescent="0.25">
      <c r="A18" s="12">
        <f>LOOKUP(B18,Avaliação!$D$2:$E$6)</f>
        <v>0</v>
      </c>
      <c r="B18" s="32" t="s">
        <v>33</v>
      </c>
      <c r="C18" s="28" t="s">
        <v>1126</v>
      </c>
      <c r="D18" s="52"/>
      <c r="E18" s="26"/>
      <c r="AA18" s="2"/>
    </row>
    <row r="19" spans="1:27" s="25" customFormat="1" ht="30.75" customHeight="1" x14ac:dyDescent="0.25">
      <c r="A19" s="12">
        <f>LOOKUP(B19,Avaliação!$D$2:$E$6)</f>
        <v>0</v>
      </c>
      <c r="B19" s="32" t="s">
        <v>33</v>
      </c>
      <c r="C19" s="28" t="s">
        <v>1127</v>
      </c>
      <c r="D19" s="52"/>
      <c r="E19" s="2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30.75" customHeight="1" x14ac:dyDescent="0.25">
      <c r="A20" s="12">
        <f>LOOKUP(B20,Avaliação!$D$2:$E$6)</f>
        <v>0</v>
      </c>
      <c r="B20" s="32" t="s">
        <v>33</v>
      </c>
      <c r="C20" s="17" t="s">
        <v>1128</v>
      </c>
      <c r="D20" s="52"/>
      <c r="E20" s="26"/>
      <c r="AA20" s="2"/>
    </row>
    <row r="21" spans="1:27" ht="30.75" customHeight="1" x14ac:dyDescent="0.25">
      <c r="A21" s="12">
        <f>LOOKUP(B21,Avaliação!$D$2:$E$6)</f>
        <v>0</v>
      </c>
      <c r="B21" s="32" t="s">
        <v>33</v>
      </c>
      <c r="C21" s="17" t="s">
        <v>1069</v>
      </c>
      <c r="D21" s="53"/>
      <c r="E21" s="26" t="s">
        <v>1129</v>
      </c>
      <c r="F21" s="12">
        <f>'O6'!A26</f>
        <v>0</v>
      </c>
      <c r="G21" s="12">
        <f>'O7'!A27</f>
        <v>0</v>
      </c>
      <c r="H21" s="12">
        <f>'R1'!A26</f>
        <v>0</v>
      </c>
      <c r="I21" s="12">
        <f>'R3'!A20</f>
        <v>0</v>
      </c>
      <c r="J21" s="12">
        <f>'R4'!A23</f>
        <v>0</v>
      </c>
      <c r="AA21" s="2"/>
    </row>
    <row r="22" spans="1:27" ht="38.25" customHeight="1" x14ac:dyDescent="0.25">
      <c r="A22" s="12">
        <f>LOOKUP(B22,Avaliação!$D$2:$E$6)</f>
        <v>0</v>
      </c>
      <c r="B22" s="32" t="s">
        <v>33</v>
      </c>
      <c r="C22" s="17" t="s">
        <v>1107</v>
      </c>
      <c r="D22" s="53"/>
      <c r="E22" s="26" t="s">
        <v>1067</v>
      </c>
      <c r="F22" s="12">
        <f>'O7'!A28</f>
        <v>0</v>
      </c>
      <c r="AA22" s="2"/>
    </row>
    <row r="23" spans="1:27" x14ac:dyDescent="0.25">
      <c r="E23" s="26"/>
      <c r="AA23" s="2"/>
    </row>
    <row r="24" spans="1:27" ht="30" customHeight="1" x14ac:dyDescent="0.25">
      <c r="A24" s="12">
        <f>(INT(AVERAGE(A25:A26))) + IF(AND((INT(AVERAGE(A25:A26))) &lt; AVERAGE(A25:A26), (AVERAGE(A27) &gt; AVERAGE(A25:A26))), 1, 0)</f>
        <v>0</v>
      </c>
      <c r="B24" s="10" t="s">
        <v>29</v>
      </c>
      <c r="C24" s="10" t="s">
        <v>71</v>
      </c>
      <c r="D24" s="10" t="s">
        <v>31</v>
      </c>
      <c r="E24" s="10" t="s">
        <v>32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2"/>
    </row>
    <row r="25" spans="1:27" ht="25.5" x14ac:dyDescent="0.25">
      <c r="A25" s="12">
        <f>LOOKUP(B25,Avaliação!$D$2:$E$6)</f>
        <v>0</v>
      </c>
      <c r="B25" s="32" t="s">
        <v>33</v>
      </c>
      <c r="C25" s="28" t="s">
        <v>1130</v>
      </c>
      <c r="D25" s="33"/>
      <c r="E25" s="26"/>
      <c r="AA25" s="2"/>
    </row>
    <row r="26" spans="1:27" ht="25.5" x14ac:dyDescent="0.25">
      <c r="A26" s="12">
        <f>LOOKUP(B26,Avaliação!$D$2:$E$6)</f>
        <v>0</v>
      </c>
      <c r="B26" s="32" t="s">
        <v>33</v>
      </c>
      <c r="C26" s="28" t="s">
        <v>1131</v>
      </c>
      <c r="D26" s="33"/>
      <c r="E26" s="26"/>
      <c r="AA26" s="2"/>
    </row>
    <row r="27" spans="1:27" s="25" customFormat="1" ht="38.25" x14ac:dyDescent="0.25">
      <c r="A27" s="12">
        <f>LOOKUP(B27,Avaliação!$D$2:$E$6)</f>
        <v>0</v>
      </c>
      <c r="B27" s="32" t="s">
        <v>33</v>
      </c>
      <c r="C27" s="17" t="s">
        <v>1132</v>
      </c>
      <c r="D27" s="34"/>
      <c r="E27" s="26" t="s">
        <v>1133</v>
      </c>
      <c r="F27" s="12">
        <f>'S1'!A41</f>
        <v>0</v>
      </c>
      <c r="G27" s="12">
        <f>'O6'!A34</f>
        <v>0</v>
      </c>
      <c r="H27" s="12">
        <f>'O7'!A33</f>
        <v>0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15" customHeight="1" x14ac:dyDescent="0.25">
      <c r="E28" s="26"/>
    </row>
    <row r="29" spans="1:27" ht="17.25" customHeight="1" x14ac:dyDescent="0.25"/>
    <row r="30" spans="1:27" ht="16.5" customHeight="1" x14ac:dyDescent="0.25">
      <c r="A30" s="56" t="s">
        <v>21</v>
      </c>
      <c r="B30" s="55"/>
    </row>
    <row r="31" spans="1:27" ht="15" customHeight="1" x14ac:dyDescent="0.25">
      <c r="A31" s="16">
        <v>0</v>
      </c>
      <c r="B31" s="59" t="s">
        <v>22</v>
      </c>
    </row>
    <row r="32" spans="1:27" ht="15" customHeight="1" x14ac:dyDescent="0.25">
      <c r="A32" s="16">
        <v>1</v>
      </c>
      <c r="B32" s="59" t="s">
        <v>23</v>
      </c>
    </row>
    <row r="33" spans="1:27" ht="15" customHeight="1" x14ac:dyDescent="0.25">
      <c r="A33" s="16">
        <v>2</v>
      </c>
      <c r="B33" s="59" t="s">
        <v>24</v>
      </c>
    </row>
    <row r="34" spans="1:27" ht="19.5" customHeight="1" x14ac:dyDescent="0.25">
      <c r="A34" s="16">
        <v>3</v>
      </c>
      <c r="B34" s="59" t="s">
        <v>25</v>
      </c>
    </row>
    <row r="35" spans="1:27" ht="15" customHeight="1" x14ac:dyDescent="0.25">
      <c r="A35" s="16">
        <v>4</v>
      </c>
      <c r="B35" s="59" t="s">
        <v>26</v>
      </c>
    </row>
    <row r="37" spans="1:27" s="25" customFormat="1" x14ac:dyDescent="0.25">
      <c r="A37" s="70" t="s">
        <v>74</v>
      </c>
      <c r="B37" s="16" t="s">
        <v>75</v>
      </c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sheetProtection selectLockedCells="1"/>
  <conditionalFormatting sqref="A2:A29 A36 A38:A1048576">
    <cfRule type="cellIs" dxfId="119" priority="16" operator="equal">
      <formula>0</formula>
    </cfRule>
    <cfRule type="cellIs" dxfId="118" priority="17" operator="equal">
      <formula>1</formula>
    </cfRule>
    <cfRule type="cellIs" dxfId="117" priority="18" operator="equal">
      <formula>2</formula>
    </cfRule>
    <cfRule type="cellIs" dxfId="116" priority="19" operator="equal">
      <formula>3</formula>
    </cfRule>
    <cfRule type="cellIs" dxfId="115" priority="20" operator="equal">
      <formula>4</formula>
    </cfRule>
  </conditionalFormatting>
  <conditionalFormatting sqref="F1:W1 F3:W4 F6:W9 F11:W15 F17:W23 F25:W1048576">
    <cfRule type="cellIs" dxfId="114" priority="11" operator="equal">
      <formula>0</formula>
    </cfRule>
    <cfRule type="cellIs" dxfId="113" priority="12" operator="equal">
      <formula>1</formula>
    </cfRule>
    <cfRule type="cellIs" dxfId="112" priority="13" operator="equal">
      <formula>2</formula>
    </cfRule>
    <cfRule type="cellIs" dxfId="111" priority="14" operator="equal">
      <formula>3</formula>
    </cfRule>
    <cfRule type="cellIs" dxfId="110" priority="15" operator="equal">
      <formula>4</formula>
    </cfRule>
  </conditionalFormatting>
  <conditionalFormatting sqref="A31:A35">
    <cfRule type="cellIs" dxfId="109" priority="6" operator="equal">
      <formula>0</formula>
    </cfRule>
    <cfRule type="cellIs" dxfId="108" priority="7" operator="equal">
      <formula>1</formula>
    </cfRule>
    <cfRule type="cellIs" dxfId="107" priority="8" operator="equal">
      <formula>2</formula>
    </cfRule>
    <cfRule type="cellIs" dxfId="106" priority="9" operator="equal">
      <formula>3</formula>
    </cfRule>
    <cfRule type="cellIs" dxfId="105" priority="10" operator="equal">
      <formula>4</formula>
    </cfRule>
  </conditionalFormatting>
  <conditionalFormatting sqref="A37">
    <cfRule type="cellIs" dxfId="104" priority="1" operator="equal">
      <formula>0</formula>
    </cfRule>
    <cfRule type="cellIs" dxfId="103" priority="2" operator="equal">
      <formula>1</formula>
    </cfRule>
    <cfRule type="cellIs" dxfId="102" priority="3" operator="equal">
      <formula>2</formula>
    </cfRule>
    <cfRule type="cellIs" dxfId="101" priority="4" operator="equal">
      <formula>3</formula>
    </cfRule>
    <cfRule type="cellIs" dxfId="10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 B6:B8 B11:B14 B17:B22 B25:B27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A993"/>
  <sheetViews>
    <sheetView zoomScale="90" zoomScaleNormal="90" workbookViewId="0">
      <pane ySplit="1" topLeftCell="A2" activePane="bottomLeft" state="frozen"/>
      <selection activeCell="B36" sqref="B36"/>
      <selection pane="bottomLeft" activeCell="B2" sqref="B2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1134</v>
      </c>
      <c r="B1" s="20" t="s">
        <v>1135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29.25" customHeight="1" x14ac:dyDescent="0.25">
      <c r="A2" s="12">
        <f>(INT(AVERAGE(A3:A4))) + IF(AND((INT(AVERAGE(A3:A4))) &lt; AVERAGE(A3:A4), (AVERAGE(A5:A6)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38.25" x14ac:dyDescent="0.25">
      <c r="A3" s="12">
        <f>LOOKUP(B3,Avaliação!$D$2:$E$6)</f>
        <v>0</v>
      </c>
      <c r="B3" s="32" t="s">
        <v>33</v>
      </c>
      <c r="C3" s="28" t="s">
        <v>1136</v>
      </c>
      <c r="D3" s="34"/>
      <c r="E3" s="26" t="s">
        <v>1137</v>
      </c>
      <c r="F3" s="12">
        <f>'O1'!A12</f>
        <v>0</v>
      </c>
      <c r="AA3" s="2"/>
    </row>
    <row r="4" spans="1:27" ht="30" customHeight="1" x14ac:dyDescent="0.25">
      <c r="A4" s="12">
        <f>LOOKUP(B4,Avaliação!$D$2:$E$6)</f>
        <v>0</v>
      </c>
      <c r="B4" s="32" t="s">
        <v>33</v>
      </c>
      <c r="C4" s="28" t="s">
        <v>1138</v>
      </c>
      <c r="D4" s="33"/>
      <c r="E4" s="26"/>
      <c r="AA4" s="2"/>
    </row>
    <row r="5" spans="1:27" ht="30" customHeight="1" x14ac:dyDescent="0.25">
      <c r="A5" s="12">
        <f>LOOKUP(B5,Avaliação!$D$2:$E$6)</f>
        <v>0</v>
      </c>
      <c r="B5" s="32" t="s">
        <v>33</v>
      </c>
      <c r="C5" s="17" t="s">
        <v>1139</v>
      </c>
      <c r="D5" s="33"/>
      <c r="E5" s="26"/>
      <c r="AA5" s="2"/>
    </row>
    <row r="6" spans="1:27" ht="30" customHeight="1" x14ac:dyDescent="0.25">
      <c r="A6" s="12">
        <f>LOOKUP(B6,Avaliação!$D$2:$E$6)</f>
        <v>0</v>
      </c>
      <c r="B6" s="32" t="s">
        <v>33</v>
      </c>
      <c r="C6" s="17" t="s">
        <v>1140</v>
      </c>
      <c r="D6" s="33"/>
      <c r="E6" s="26"/>
      <c r="AA6" s="2"/>
    </row>
    <row r="7" spans="1:27" x14ac:dyDescent="0.25">
      <c r="AA7" s="2"/>
    </row>
    <row r="8" spans="1:27" ht="29.25" customHeight="1" x14ac:dyDescent="0.25">
      <c r="A8" s="12">
        <f>(INT(AVERAGE(A9:A12))) + IF(AND((INT(AVERAGE(A9:A12))) &lt; AVERAGE(A9:A12), (AVERAGE(A13:A16) &gt; AVERAGE(A9:A12))), 1, 0)</f>
        <v>0</v>
      </c>
      <c r="B8" s="10" t="s">
        <v>29</v>
      </c>
      <c r="C8" s="10" t="s">
        <v>40</v>
      </c>
      <c r="D8" s="10" t="s">
        <v>31</v>
      </c>
      <c r="E8" s="10" t="s">
        <v>32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AA8" s="2"/>
    </row>
    <row r="9" spans="1:27" s="25" customFormat="1" ht="30" customHeight="1" x14ac:dyDescent="0.25">
      <c r="A9" s="12">
        <f>LOOKUP(B9,Avaliação!$D$2:$E$6)</f>
        <v>0</v>
      </c>
      <c r="B9" s="32" t="s">
        <v>33</v>
      </c>
      <c r="C9" s="28" t="s">
        <v>922</v>
      </c>
      <c r="D9" s="34"/>
      <c r="E9" s="26" t="s">
        <v>1141</v>
      </c>
      <c r="F9" s="12">
        <f>'O2'!A6</f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30" customHeight="1" x14ac:dyDescent="0.25">
      <c r="A10" s="12">
        <f>LOOKUP(B10,Avaliação!$D$2:$E$6)</f>
        <v>0</v>
      </c>
      <c r="B10" s="32" t="s">
        <v>33</v>
      </c>
      <c r="C10" s="28" t="s">
        <v>1142</v>
      </c>
      <c r="D10" s="34"/>
      <c r="E10" s="26" t="s">
        <v>1143</v>
      </c>
      <c r="F10" s="12">
        <f>'D1'!A7</f>
        <v>0</v>
      </c>
      <c r="G10" s="12">
        <f>'S5'!A10</f>
        <v>0</v>
      </c>
      <c r="H10" s="12">
        <f>'Q2'!A10</f>
        <v>0</v>
      </c>
      <c r="AA10" s="2"/>
    </row>
    <row r="11" spans="1:27" ht="30" customHeight="1" x14ac:dyDescent="0.25">
      <c r="A11" s="12">
        <f>LOOKUP(B11,Avaliação!$D$2:$E$6)</f>
        <v>0</v>
      </c>
      <c r="B11" s="32" t="s">
        <v>33</v>
      </c>
      <c r="C11" s="28" t="s">
        <v>1144</v>
      </c>
      <c r="D11" s="34"/>
      <c r="E11" s="26" t="s">
        <v>1145</v>
      </c>
      <c r="F11" s="12">
        <f>'O2'!A7</f>
        <v>0</v>
      </c>
      <c r="AA11" s="2"/>
    </row>
    <row r="12" spans="1:27" ht="30" customHeight="1" x14ac:dyDescent="0.25">
      <c r="A12" s="12">
        <f>LOOKUP(B12,Avaliação!$D$2:$E$6)</f>
        <v>0</v>
      </c>
      <c r="B12" s="32" t="s">
        <v>33</v>
      </c>
      <c r="C12" s="28" t="s">
        <v>1146</v>
      </c>
      <c r="D12" s="33"/>
      <c r="E12" s="26"/>
      <c r="AA12" s="2"/>
    </row>
    <row r="13" spans="1:27" ht="38.25" x14ac:dyDescent="0.25">
      <c r="A13" s="12">
        <f>LOOKUP(B13,Avaliação!$D$2:$E$6)</f>
        <v>0</v>
      </c>
      <c r="B13" s="32" t="s">
        <v>33</v>
      </c>
      <c r="C13" s="17" t="s">
        <v>1147</v>
      </c>
      <c r="D13" s="33"/>
      <c r="E13" s="26"/>
      <c r="AA13" s="2"/>
    </row>
    <row r="14" spans="1:27" ht="27" customHeight="1" x14ac:dyDescent="0.25">
      <c r="A14" s="12">
        <f>LOOKUP(B14,Avaliação!$D$2:$E$6)</f>
        <v>0</v>
      </c>
      <c r="B14" s="32" t="s">
        <v>33</v>
      </c>
      <c r="C14" s="17" t="s">
        <v>1148</v>
      </c>
      <c r="D14" s="33"/>
      <c r="E14" s="26"/>
      <c r="AA14" s="2"/>
    </row>
    <row r="15" spans="1:27" ht="27" customHeight="1" x14ac:dyDescent="0.25">
      <c r="A15" s="12">
        <f>LOOKUP(B15,Avaliação!$D$2:$E$6)</f>
        <v>0</v>
      </c>
      <c r="B15" s="32" t="s">
        <v>33</v>
      </c>
      <c r="C15" s="17" t="s">
        <v>1149</v>
      </c>
      <c r="D15" s="33"/>
      <c r="E15" s="26"/>
      <c r="AA15" s="2"/>
    </row>
    <row r="16" spans="1:27" ht="38.25" x14ac:dyDescent="0.25">
      <c r="A16" s="12">
        <f>LOOKUP(B16,Avaliação!$D$2:$E$6)</f>
        <v>0</v>
      </c>
      <c r="B16" s="32" t="s">
        <v>33</v>
      </c>
      <c r="C16" s="17" t="s">
        <v>1150</v>
      </c>
      <c r="D16" s="53"/>
      <c r="E16" s="26" t="s">
        <v>1151</v>
      </c>
      <c r="F16" s="12">
        <f>'O2'!A9</f>
        <v>0</v>
      </c>
      <c r="G16" s="12">
        <f>'O3'!A11</f>
        <v>0</v>
      </c>
      <c r="H16" s="12">
        <f>'O5'!A9</f>
        <v>0</v>
      </c>
      <c r="I16" s="12">
        <f>'O6'!A9</f>
        <v>0</v>
      </c>
      <c r="J16" s="12">
        <f>'O7'!A11</f>
        <v>0</v>
      </c>
      <c r="K16" s="12">
        <f>'O8'!A7</f>
        <v>0</v>
      </c>
      <c r="AA16" s="2"/>
    </row>
    <row r="17" spans="1:27" x14ac:dyDescent="0.25">
      <c r="AA17" s="2"/>
    </row>
    <row r="18" spans="1:27" ht="29.25" customHeight="1" x14ac:dyDescent="0.25">
      <c r="A18" s="12">
        <f>(INT(AVERAGE(A19:A20))) + IF(AND((INT(AVERAGE(A19:A20))) &lt; AVERAGE(A19:A20), (AVERAGE(A21:A23) &gt; AVERAGE(A19:A20))), 1, 0)</f>
        <v>0</v>
      </c>
      <c r="B18" s="10" t="s">
        <v>29</v>
      </c>
      <c r="C18" s="10" t="s">
        <v>52</v>
      </c>
      <c r="D18" s="10" t="s">
        <v>31</v>
      </c>
      <c r="E18" s="10" t="s">
        <v>32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AA18" s="2"/>
    </row>
    <row r="19" spans="1:27" s="25" customFormat="1" ht="28.5" customHeight="1" x14ac:dyDescent="0.25">
      <c r="A19" s="12">
        <f>LOOKUP(B19,Avaliação!$D$2:$E$6)</f>
        <v>0</v>
      </c>
      <c r="B19" s="32" t="s">
        <v>33</v>
      </c>
      <c r="C19" s="28" t="s">
        <v>1152</v>
      </c>
      <c r="D19" s="34"/>
      <c r="E19" s="26" t="s">
        <v>1153</v>
      </c>
      <c r="F19" s="12">
        <f>'O5'!A14</f>
        <v>0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38.25" x14ac:dyDescent="0.25">
      <c r="A20" s="12">
        <f>LOOKUP(B20,Avaliação!$D$2:$E$6)</f>
        <v>0</v>
      </c>
      <c r="B20" s="32" t="s">
        <v>33</v>
      </c>
      <c r="C20" s="28" t="s">
        <v>1154</v>
      </c>
      <c r="D20" s="34"/>
      <c r="E20" s="26" t="s">
        <v>1155</v>
      </c>
      <c r="F20" s="12">
        <f>'O2'!A15</f>
        <v>0</v>
      </c>
      <c r="G20" s="12">
        <f>'O5'!A15</f>
        <v>0</v>
      </c>
      <c r="AA20" s="2"/>
    </row>
    <row r="21" spans="1:27" ht="21.75" customHeight="1" x14ac:dyDescent="0.25">
      <c r="A21" s="12">
        <f>LOOKUP(B21,Avaliação!$D$2:$E$6)</f>
        <v>0</v>
      </c>
      <c r="B21" s="32" t="s">
        <v>33</v>
      </c>
      <c r="C21" s="17" t="s">
        <v>1156</v>
      </c>
      <c r="D21" s="33"/>
      <c r="E21" s="26"/>
      <c r="AA21" s="2"/>
    </row>
    <row r="22" spans="1:27" ht="51" x14ac:dyDescent="0.25">
      <c r="A22" s="12">
        <f>LOOKUP(B22,Avaliação!$D$2:$E$6)</f>
        <v>0</v>
      </c>
      <c r="B22" s="32" t="s">
        <v>33</v>
      </c>
      <c r="C22" s="17" t="s">
        <v>1157</v>
      </c>
      <c r="D22" s="53"/>
      <c r="E22" s="26" t="s">
        <v>1158</v>
      </c>
      <c r="F22" s="12">
        <f>'A6'!A25</f>
        <v>0</v>
      </c>
      <c r="G22" s="12">
        <f>'A7'!A19</f>
        <v>0</v>
      </c>
      <c r="H22" s="12">
        <f>'D1'!A19</f>
        <v>0</v>
      </c>
      <c r="I22" s="12">
        <f>'D2'!A19</f>
        <v>0</v>
      </c>
      <c r="J22" s="12">
        <f>'D3'!A22</f>
        <v>0</v>
      </c>
      <c r="K22" s="12">
        <f>'D7'!A27</f>
        <v>0</v>
      </c>
      <c r="L22" s="12">
        <f>'S5'!A24</f>
        <v>0</v>
      </c>
      <c r="M22" s="12">
        <f>'S6'!A18</f>
        <v>0</v>
      </c>
      <c r="N22" s="12">
        <f>'O1'!A14</f>
        <v>0</v>
      </c>
      <c r="O22" s="12">
        <f>'O3'!A20</f>
        <v>0</v>
      </c>
      <c r="P22" s="12">
        <f>'O4'!A22</f>
        <v>0</v>
      </c>
      <c r="Q22" s="12">
        <f>'O5'!A16</f>
        <v>0</v>
      </c>
      <c r="R22" s="12">
        <f>'R2'!A18</f>
        <v>0</v>
      </c>
      <c r="S22" s="12">
        <f>'R4'!A18</f>
        <v>0</v>
      </c>
      <c r="AA22" s="2"/>
    </row>
    <row r="23" spans="1:27" ht="25.5" x14ac:dyDescent="0.25">
      <c r="A23" s="12">
        <f>LOOKUP(B23,Avaliação!$D$2:$E$6)</f>
        <v>0</v>
      </c>
      <c r="B23" s="32" t="s">
        <v>33</v>
      </c>
      <c r="C23" s="17" t="s">
        <v>1159</v>
      </c>
      <c r="D23" s="33"/>
      <c r="E23" s="26"/>
      <c r="AA23" s="2"/>
    </row>
    <row r="24" spans="1:27" x14ac:dyDescent="0.25">
      <c r="AA24" s="2"/>
    </row>
    <row r="25" spans="1:27" ht="29.25" customHeight="1" x14ac:dyDescent="0.25">
      <c r="A25" s="12">
        <f>(INT(AVERAGE(A26:A29))) + IF(AND((INT(AVERAGE(A26:A29))) &lt; AVERAGE(A26:A29), (AVERAGE(A30:A32) &gt; AVERAGE(A26:A29))), 1, 0)</f>
        <v>0</v>
      </c>
      <c r="B25" s="10" t="s">
        <v>29</v>
      </c>
      <c r="C25" s="10" t="s">
        <v>60</v>
      </c>
      <c r="D25" s="10" t="s">
        <v>31</v>
      </c>
      <c r="E25" s="10" t="s">
        <v>32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AA25" s="2"/>
    </row>
    <row r="26" spans="1:27" ht="30" customHeight="1" x14ac:dyDescent="0.25">
      <c r="A26" s="12">
        <f>LOOKUP(B26,Avaliação!$D$2:$E$6)</f>
        <v>0</v>
      </c>
      <c r="B26" s="32" t="s">
        <v>33</v>
      </c>
      <c r="C26" s="28" t="s">
        <v>1160</v>
      </c>
      <c r="D26" s="33"/>
      <c r="E26" s="26"/>
      <c r="AA26" s="2"/>
    </row>
    <row r="27" spans="1:27" s="25" customFormat="1" ht="30" customHeight="1" x14ac:dyDescent="0.25">
      <c r="A27" s="12">
        <f>LOOKUP(B27,Avaliação!$D$2:$E$6)</f>
        <v>0</v>
      </c>
      <c r="B27" s="32" t="s">
        <v>33</v>
      </c>
      <c r="C27" s="28" t="s">
        <v>1161</v>
      </c>
      <c r="D27" s="52"/>
      <c r="E27" s="2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30" customHeight="1" x14ac:dyDescent="0.25">
      <c r="A28" s="12">
        <f>LOOKUP(B28,Avaliação!$D$2:$E$6)</f>
        <v>0</v>
      </c>
      <c r="B28" s="32" t="s">
        <v>33</v>
      </c>
      <c r="C28" s="28" t="s">
        <v>1162</v>
      </c>
      <c r="D28" s="52"/>
      <c r="E28" s="26"/>
      <c r="AA28" s="2"/>
    </row>
    <row r="29" spans="1:27" ht="30" customHeight="1" x14ac:dyDescent="0.25">
      <c r="A29" s="12">
        <f>LOOKUP(B29,Avaliação!$D$2:$E$6)</f>
        <v>0</v>
      </c>
      <c r="B29" s="32" t="s">
        <v>33</v>
      </c>
      <c r="C29" s="28" t="s">
        <v>1163</v>
      </c>
      <c r="D29" s="52"/>
      <c r="E29" s="26"/>
      <c r="AA29" s="2"/>
    </row>
    <row r="30" spans="1:27" ht="63.75" x14ac:dyDescent="0.25">
      <c r="A30" s="12">
        <f>LOOKUP(B30,Avaliação!$D$2:$E$6)</f>
        <v>0</v>
      </c>
      <c r="B30" s="32" t="s">
        <v>33</v>
      </c>
      <c r="C30" s="17" t="s">
        <v>65</v>
      </c>
      <c r="D30" s="53"/>
      <c r="E30" s="26" t="s">
        <v>1164</v>
      </c>
      <c r="F30" s="12">
        <f>'A1'!A32</f>
        <v>0</v>
      </c>
      <c r="G30" s="12">
        <f>'A7'!A26</f>
        <v>0</v>
      </c>
      <c r="H30" s="12">
        <f>'A8'!A32</f>
        <v>0</v>
      </c>
      <c r="I30" s="12">
        <f>'D1'!A24</f>
        <v>0</v>
      </c>
      <c r="J30" s="12">
        <f>'D2'!A25</f>
        <v>0</v>
      </c>
      <c r="K30" s="12">
        <f>'D4'!A28</f>
        <v>0</v>
      </c>
      <c r="L30" s="12">
        <f>'D5'!A32</f>
        <v>0</v>
      </c>
      <c r="M30" s="12">
        <f>'D6'!A26</f>
        <v>0</v>
      </c>
      <c r="N30" s="12">
        <f>'S5'!A34</f>
        <v>0</v>
      </c>
      <c r="O30" s="12">
        <f>'Q1'!A25</f>
        <v>0</v>
      </c>
      <c r="P30" s="12">
        <f>'Q2'!A25</f>
        <v>0</v>
      </c>
      <c r="Q30" s="12">
        <f>'Q3'!A24</f>
        <v>0</v>
      </c>
      <c r="R30" s="12">
        <f>'O1'!A23</f>
        <v>0</v>
      </c>
      <c r="S30" s="12">
        <f>'O2'!A25</f>
        <v>0</v>
      </c>
      <c r="T30" s="12">
        <f>'O3'!A28</f>
        <v>0</v>
      </c>
      <c r="U30" s="12">
        <f>'O4'!A31</f>
        <v>0</v>
      </c>
      <c r="V30" s="12">
        <f>'O5'!A24</f>
        <v>0</v>
      </c>
      <c r="W30" s="12">
        <f>'R2'!A24</f>
        <v>0</v>
      </c>
      <c r="AA30" s="2"/>
    </row>
    <row r="31" spans="1:27" ht="25.5" x14ac:dyDescent="0.25">
      <c r="A31" s="12">
        <f>LOOKUP(B31,Avaliação!$D$2:$E$6)</f>
        <v>0</v>
      </c>
      <c r="B31" s="32" t="s">
        <v>33</v>
      </c>
      <c r="C31" s="17" t="s">
        <v>1165</v>
      </c>
      <c r="D31" s="52"/>
      <c r="E31" s="26"/>
      <c r="AA31" s="2"/>
    </row>
    <row r="32" spans="1:27" ht="38.25" x14ac:dyDescent="0.25">
      <c r="A32" s="12">
        <f>LOOKUP(B32,Avaliação!$D$2:$E$6)</f>
        <v>0</v>
      </c>
      <c r="B32" s="32" t="s">
        <v>33</v>
      </c>
      <c r="C32" s="17" t="s">
        <v>388</v>
      </c>
      <c r="D32" s="53"/>
      <c r="E32" s="26" t="s">
        <v>1166</v>
      </c>
      <c r="F32" s="12">
        <f>'D1'!A30</f>
        <v>0</v>
      </c>
      <c r="G32" s="12">
        <f>'D2'!A27</f>
        <v>0</v>
      </c>
      <c r="H32" s="12">
        <f>'S5'!A36</f>
        <v>0</v>
      </c>
      <c r="I32" s="12">
        <f>'S6'!A30</f>
        <v>0</v>
      </c>
      <c r="J32" s="12">
        <f>'O1'!A26</f>
        <v>0</v>
      </c>
      <c r="K32" s="12">
        <f>'O3'!A30</f>
        <v>0</v>
      </c>
      <c r="L32" s="12">
        <f>'O9'!A26</f>
        <v>0</v>
      </c>
      <c r="AA32" s="2"/>
    </row>
    <row r="33" spans="1:27" x14ac:dyDescent="0.25">
      <c r="AA33" s="2"/>
    </row>
    <row r="34" spans="1:27" ht="29.25" customHeight="1" x14ac:dyDescent="0.25">
      <c r="A34" s="12">
        <f>(INT(AVERAGE(A35:A36))) + IF(AND((INT(AVERAGE(A35:A36))) &lt; AVERAGE(A35:A36), (AVERAGE(A37) &gt; AVERAGE(A35:A36))), 1, 0)</f>
        <v>0</v>
      </c>
      <c r="B34" s="10" t="s">
        <v>29</v>
      </c>
      <c r="C34" s="10" t="s">
        <v>71</v>
      </c>
      <c r="D34" s="10" t="s">
        <v>31</v>
      </c>
      <c r="E34" s="10" t="s">
        <v>32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AA34" s="2"/>
    </row>
    <row r="35" spans="1:27" ht="38.25" x14ac:dyDescent="0.25">
      <c r="A35" s="12">
        <f>LOOKUP(B35,Avaliação!$D$2:$E$6)</f>
        <v>0</v>
      </c>
      <c r="B35" s="32" t="s">
        <v>33</v>
      </c>
      <c r="C35" s="28" t="s">
        <v>1167</v>
      </c>
      <c r="D35" s="33"/>
      <c r="E35" s="26"/>
      <c r="AA35" s="2"/>
    </row>
    <row r="36" spans="1:27" ht="30.75" customHeight="1" x14ac:dyDescent="0.25">
      <c r="A36" s="12">
        <f>LOOKUP(B36,Avaliação!$D$2:$E$6)</f>
        <v>0</v>
      </c>
      <c r="B36" s="32" t="s">
        <v>33</v>
      </c>
      <c r="C36" s="28" t="s">
        <v>1168</v>
      </c>
      <c r="D36" s="33"/>
      <c r="E36" s="26"/>
      <c r="AA36" s="2"/>
    </row>
    <row r="37" spans="1:27" s="25" customFormat="1" ht="30.75" customHeight="1" x14ac:dyDescent="0.25">
      <c r="A37" s="12">
        <f>LOOKUP(B37,Avaliação!$D$2:$E$6)</f>
        <v>0</v>
      </c>
      <c r="B37" s="32" t="s">
        <v>33</v>
      </c>
      <c r="C37" s="17" t="s">
        <v>1169</v>
      </c>
      <c r="D37" s="33"/>
      <c r="E37" s="2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x14ac:dyDescent="0.25">
      <c r="AA38" s="2"/>
    </row>
    <row r="40" spans="1:27" ht="15" customHeight="1" x14ac:dyDescent="0.25">
      <c r="A40" s="56" t="s">
        <v>21</v>
      </c>
      <c r="B40" s="55"/>
    </row>
    <row r="41" spans="1:27" ht="15" customHeight="1" x14ac:dyDescent="0.25">
      <c r="A41" s="16">
        <v>0</v>
      </c>
      <c r="B41" s="59" t="s">
        <v>22</v>
      </c>
    </row>
    <row r="42" spans="1:27" ht="15" customHeight="1" x14ac:dyDescent="0.25">
      <c r="A42" s="16">
        <v>1</v>
      </c>
      <c r="B42" s="59" t="s">
        <v>23</v>
      </c>
    </row>
    <row r="43" spans="1:27" x14ac:dyDescent="0.25">
      <c r="A43" s="16">
        <v>2</v>
      </c>
      <c r="B43" s="59" t="s">
        <v>24</v>
      </c>
    </row>
    <row r="44" spans="1:27" ht="15" customHeight="1" x14ac:dyDescent="0.25">
      <c r="A44" s="16">
        <v>3</v>
      </c>
      <c r="B44" s="59" t="s">
        <v>25</v>
      </c>
    </row>
    <row r="45" spans="1:27" ht="15" customHeight="1" x14ac:dyDescent="0.25">
      <c r="A45" s="16">
        <v>4</v>
      </c>
      <c r="B45" s="59" t="s">
        <v>26</v>
      </c>
    </row>
    <row r="47" spans="1:27" ht="15" customHeight="1" x14ac:dyDescent="0.25">
      <c r="A47" s="70" t="s">
        <v>74</v>
      </c>
      <c r="B47" s="16" t="s">
        <v>75</v>
      </c>
    </row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sheetProtection selectLockedCells="1"/>
  <conditionalFormatting sqref="A2:A39 A46 A48:A1048576">
    <cfRule type="cellIs" dxfId="99" priority="16" operator="equal">
      <formula>0</formula>
    </cfRule>
    <cfRule type="cellIs" dxfId="98" priority="17" operator="equal">
      <formula>1</formula>
    </cfRule>
    <cfRule type="cellIs" dxfId="97" priority="18" operator="equal">
      <formula>2</formula>
    </cfRule>
    <cfRule type="cellIs" dxfId="96" priority="19" operator="equal">
      <formula>3</formula>
    </cfRule>
    <cfRule type="cellIs" dxfId="95" priority="20" operator="equal">
      <formula>4</formula>
    </cfRule>
  </conditionalFormatting>
  <conditionalFormatting sqref="F1:W1 F3:W7 F9:W17 F19:W24 F26:W33 F35:W1048576">
    <cfRule type="cellIs" dxfId="94" priority="11" operator="equal">
      <formula>0</formula>
    </cfRule>
    <cfRule type="cellIs" dxfId="93" priority="12" operator="equal">
      <formula>1</formula>
    </cfRule>
    <cfRule type="cellIs" dxfId="92" priority="13" operator="equal">
      <formula>2</formula>
    </cfRule>
    <cfRule type="cellIs" dxfId="91" priority="14" operator="equal">
      <formula>3</formula>
    </cfRule>
    <cfRule type="cellIs" dxfId="90" priority="15" operator="equal">
      <formula>4</formula>
    </cfRule>
  </conditionalFormatting>
  <conditionalFormatting sqref="A41:A45">
    <cfRule type="cellIs" dxfId="89" priority="6" operator="equal">
      <formula>0</formula>
    </cfRule>
    <cfRule type="cellIs" dxfId="88" priority="7" operator="equal">
      <formula>1</formula>
    </cfRule>
    <cfRule type="cellIs" dxfId="87" priority="8" operator="equal">
      <formula>2</formula>
    </cfRule>
    <cfRule type="cellIs" dxfId="86" priority="9" operator="equal">
      <formula>3</formula>
    </cfRule>
    <cfRule type="cellIs" dxfId="85" priority="10" operator="equal">
      <formula>4</formula>
    </cfRule>
  </conditionalFormatting>
  <conditionalFormatting sqref="A47">
    <cfRule type="cellIs" dxfId="84" priority="1" operator="equal">
      <formula>0</formula>
    </cfRule>
    <cfRule type="cellIs" dxfId="83" priority="2" operator="equal">
      <formula>1</formula>
    </cfRule>
    <cfRule type="cellIs" dxfId="82" priority="3" operator="equal">
      <formula>2</formula>
    </cfRule>
    <cfRule type="cellIs" dxfId="81" priority="4" operator="equal">
      <formula>3</formula>
    </cfRule>
    <cfRule type="cellIs" dxfId="8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B3:B6 B9:B16 B19:B23 B26:B32 B35:B37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988"/>
  <sheetViews>
    <sheetView zoomScale="90" zoomScaleNormal="90" workbookViewId="0">
      <pane ySplit="1" topLeftCell="A23" activePane="bottomLeft" state="frozen"/>
      <selection activeCell="B36" sqref="B36"/>
      <selection pane="bottomLeft" activeCell="C23" sqref="C23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1170</v>
      </c>
      <c r="B1" s="20" t="s">
        <v>1171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30.75" customHeight="1" x14ac:dyDescent="0.25">
      <c r="A2" s="12">
        <f>(INT(AVERAGE(A3:A4))) + IF(AND((INT(AVERAGE(A3:A4))) &lt; AVERAGE(A3:A4), (AVERAGE(A5:A6)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83</v>
      </c>
      <c r="D3" s="34"/>
      <c r="E3" s="26" t="s">
        <v>1172</v>
      </c>
      <c r="F3" s="12">
        <f>'A2'!A8</f>
        <v>0</v>
      </c>
      <c r="G3" s="12">
        <f>'A4'!A4</f>
        <v>0</v>
      </c>
      <c r="H3" s="12">
        <f>'R4'!A4</f>
        <v>0</v>
      </c>
      <c r="AA3" s="2"/>
    </row>
    <row r="4" spans="1:27" ht="25.5" x14ac:dyDescent="0.25">
      <c r="A4" s="12">
        <f>LOOKUP(B4,Avaliação!$D$2:$E$6)</f>
        <v>0</v>
      </c>
      <c r="B4" s="32" t="s">
        <v>33</v>
      </c>
      <c r="C4" s="28" t="s">
        <v>276</v>
      </c>
      <c r="D4" s="34"/>
      <c r="E4" s="26" t="s">
        <v>1173</v>
      </c>
      <c r="F4" s="12">
        <f>'A8'!A4</f>
        <v>0</v>
      </c>
      <c r="G4" s="12">
        <f>'R3'!A4</f>
        <v>0</v>
      </c>
      <c r="AA4" s="2"/>
    </row>
    <row r="5" spans="1:27" ht="38.25" x14ac:dyDescent="0.25">
      <c r="A5" s="12">
        <f>LOOKUP(B5,Avaliação!$D$2:$E$6)</f>
        <v>0</v>
      </c>
      <c r="B5" s="32" t="s">
        <v>33</v>
      </c>
      <c r="C5" s="17" t="s">
        <v>1174</v>
      </c>
      <c r="D5" s="33"/>
      <c r="E5" s="26"/>
      <c r="AA5" s="2"/>
    </row>
    <row r="6" spans="1:27" ht="25.5" x14ac:dyDescent="0.25">
      <c r="A6" s="12">
        <f>LOOKUP(B6,Avaliação!$D$2:$E$6)</f>
        <v>0</v>
      </c>
      <c r="B6" s="32" t="s">
        <v>33</v>
      </c>
      <c r="C6" s="17" t="s">
        <v>78</v>
      </c>
      <c r="D6" s="34"/>
      <c r="E6" s="26" t="s">
        <v>1175</v>
      </c>
      <c r="F6" s="12">
        <f>'A2'!A3</f>
        <v>0</v>
      </c>
      <c r="AA6" s="2"/>
    </row>
    <row r="7" spans="1:27" x14ac:dyDescent="0.25">
      <c r="AA7" s="2"/>
    </row>
    <row r="8" spans="1:27" ht="30.75" customHeight="1" x14ac:dyDescent="0.25">
      <c r="A8" s="12">
        <f>(INT(AVERAGE(A9:A10))) + IF(AND((INT(AVERAGE(A9:A10))) &lt; AVERAGE(A9:A10), (AVERAGE(A11:A14) &gt; AVERAGE(A9:A10))), 1, 0)</f>
        <v>0</v>
      </c>
      <c r="B8" s="10" t="s">
        <v>29</v>
      </c>
      <c r="C8" s="10" t="s">
        <v>40</v>
      </c>
      <c r="D8" s="10" t="s">
        <v>31</v>
      </c>
      <c r="E8" s="10" t="s">
        <v>32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AA8" s="2"/>
    </row>
    <row r="9" spans="1:27" s="25" customFormat="1" ht="38.25" x14ac:dyDescent="0.25">
      <c r="A9" s="12">
        <f>LOOKUP(B9,Avaliação!$D$2:$E$6)</f>
        <v>0</v>
      </c>
      <c r="B9" s="32" t="s">
        <v>33</v>
      </c>
      <c r="C9" s="28" t="s">
        <v>86</v>
      </c>
      <c r="D9" s="53"/>
      <c r="E9" s="26" t="s">
        <v>1176</v>
      </c>
      <c r="F9" s="12">
        <f>'A2'!A10</f>
        <v>0</v>
      </c>
      <c r="G9" s="12">
        <f>'A4'!A9</f>
        <v>0</v>
      </c>
      <c r="H9" s="12">
        <f>'A5'!A10</f>
        <v>0</v>
      </c>
      <c r="I9" s="12">
        <f>'R4'!A8</f>
        <v>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38.25" x14ac:dyDescent="0.25">
      <c r="A10" s="12">
        <f>LOOKUP(B10,Avaliação!$D$2:$E$6)</f>
        <v>0</v>
      </c>
      <c r="B10" s="32" t="s">
        <v>33</v>
      </c>
      <c r="C10" s="28" t="s">
        <v>495</v>
      </c>
      <c r="D10" s="34"/>
      <c r="E10" s="26" t="s">
        <v>1177</v>
      </c>
      <c r="F10" s="12">
        <f>'D5'!A8</f>
        <v>0</v>
      </c>
      <c r="AA10" s="2"/>
    </row>
    <row r="11" spans="1:27" ht="25.5" x14ac:dyDescent="0.25">
      <c r="A11" s="12">
        <f>LOOKUP(B11,Avaliação!$D$2:$E$6)</f>
        <v>0</v>
      </c>
      <c r="B11" s="32" t="s">
        <v>33</v>
      </c>
      <c r="C11" s="17" t="s">
        <v>535</v>
      </c>
      <c r="D11" s="34"/>
      <c r="E11" s="26" t="s">
        <v>1178</v>
      </c>
      <c r="F11" s="12">
        <f>'D6'!A11</f>
        <v>0</v>
      </c>
      <c r="G11" s="12">
        <f>'R4'!A9</f>
        <v>0</v>
      </c>
      <c r="AA11" s="2"/>
    </row>
    <row r="12" spans="1:27" ht="38.25" x14ac:dyDescent="0.25">
      <c r="A12" s="12">
        <f>LOOKUP(B12,Avaliação!$D$2:$E$6)</f>
        <v>0</v>
      </c>
      <c r="B12" s="32" t="s">
        <v>33</v>
      </c>
      <c r="C12" s="17" t="s">
        <v>1179</v>
      </c>
      <c r="D12" s="33"/>
      <c r="E12" s="26"/>
      <c r="AA12" s="2"/>
    </row>
    <row r="13" spans="1:27" ht="25.5" x14ac:dyDescent="0.25">
      <c r="A13" s="12">
        <f>LOOKUP(B13,Avaliação!$D$2:$E$6)</f>
        <v>0</v>
      </c>
      <c r="B13" s="32" t="s">
        <v>33</v>
      </c>
      <c r="C13" s="17" t="s">
        <v>607</v>
      </c>
      <c r="D13" s="34"/>
      <c r="E13" s="26" t="s">
        <v>1180</v>
      </c>
      <c r="F13" s="12">
        <f>'S1'!A15</f>
        <v>0</v>
      </c>
      <c r="G13" s="12">
        <f>'S4'!A14</f>
        <v>0</v>
      </c>
      <c r="H13" s="12">
        <f>'R4'!A11</f>
        <v>0</v>
      </c>
      <c r="AA13" s="2"/>
    </row>
    <row r="14" spans="1:27" ht="25.5" x14ac:dyDescent="0.25">
      <c r="A14" s="12">
        <f>LOOKUP(B14,Avaliação!$D$2:$E$6)</f>
        <v>0</v>
      </c>
      <c r="B14" s="32" t="s">
        <v>33</v>
      </c>
      <c r="C14" s="17" t="s">
        <v>90</v>
      </c>
      <c r="D14" s="34"/>
      <c r="E14" s="26" t="s">
        <v>1181</v>
      </c>
      <c r="F14" s="12">
        <f>'A2'!A12</f>
        <v>0</v>
      </c>
      <c r="G14" s="12">
        <f>'A4'!A5</f>
        <v>0</v>
      </c>
      <c r="H14" s="12">
        <f>'R4'!A12</f>
        <v>0</v>
      </c>
      <c r="AA14" s="2"/>
    </row>
    <row r="15" spans="1:27" x14ac:dyDescent="0.25">
      <c r="AA15" s="2"/>
    </row>
    <row r="16" spans="1:27" ht="30.75" customHeight="1" x14ac:dyDescent="0.25">
      <c r="A16" s="12">
        <f>(INT(AVERAGE(A17:A18))) + IF(AND((INT(AVERAGE(A17:A18))) &lt; AVERAGE(A17:A18), (AVERAGE(A19) &gt; AVERAGE(A17:A18))), 1, 0)</f>
        <v>0</v>
      </c>
      <c r="B16" s="10" t="s">
        <v>29</v>
      </c>
      <c r="C16" s="10" t="s">
        <v>52</v>
      </c>
      <c r="D16" s="10" t="s">
        <v>31</v>
      </c>
      <c r="E16" s="10" t="s">
        <v>32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AA16" s="2"/>
    </row>
    <row r="17" spans="1:27" ht="38.25" x14ac:dyDescent="0.25">
      <c r="A17" s="12">
        <f>LOOKUP(B17,Avaliação!$D$2:$E$6)</f>
        <v>0</v>
      </c>
      <c r="B17" s="32" t="s">
        <v>33</v>
      </c>
      <c r="C17" s="28" t="s">
        <v>158</v>
      </c>
      <c r="D17" s="34"/>
      <c r="E17" s="26" t="s">
        <v>1182</v>
      </c>
      <c r="F17" s="12">
        <f>'A4'!A16</f>
        <v>0</v>
      </c>
      <c r="G17" s="12">
        <f>'R3'!A12</f>
        <v>0</v>
      </c>
      <c r="H17" s="12">
        <f>'R4'!A15</f>
        <v>0</v>
      </c>
      <c r="AA17" s="2"/>
    </row>
    <row r="18" spans="1:27" ht="38.25" x14ac:dyDescent="0.25">
      <c r="A18" s="12">
        <f>LOOKUP(B18,Avaliação!$D$2:$E$6)</f>
        <v>0</v>
      </c>
      <c r="B18" s="32" t="s">
        <v>33</v>
      </c>
      <c r="C18" s="28" t="s">
        <v>1183</v>
      </c>
      <c r="D18" s="34"/>
      <c r="E18" s="26" t="s">
        <v>1184</v>
      </c>
      <c r="F18" s="12">
        <f>'R3'!A14</f>
        <v>0</v>
      </c>
      <c r="G18" s="12">
        <f>'R4'!A16</f>
        <v>0</v>
      </c>
      <c r="AA18" s="2"/>
    </row>
    <row r="19" spans="1:27" s="25" customFormat="1" ht="25.5" x14ac:dyDescent="0.25">
      <c r="A19" s="12">
        <f>LOOKUP(B19,Avaliação!$D$2:$E$6)</f>
        <v>0</v>
      </c>
      <c r="B19" s="32" t="s">
        <v>33</v>
      </c>
      <c r="C19" s="17" t="s">
        <v>99</v>
      </c>
      <c r="D19" s="34"/>
      <c r="E19" s="26" t="s">
        <v>1185</v>
      </c>
      <c r="F19" s="12">
        <f>'A2'!A22</f>
        <v>0</v>
      </c>
      <c r="G19" s="12">
        <f>'A4'!A18</f>
        <v>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x14ac:dyDescent="0.25">
      <c r="AA20" s="2"/>
    </row>
    <row r="21" spans="1:27" ht="30.75" customHeight="1" x14ac:dyDescent="0.25">
      <c r="A21" s="12">
        <f>(INT(AVERAGE(A22:A24))) + IF(AND((INT(AVERAGE(A22:A24))) &lt; AVERAGE(A22:A24), (AVERAGE(A25:A27) &gt; AVERAGE(A22:A24))), 1, 0)</f>
        <v>0</v>
      </c>
      <c r="B21" s="10" t="s">
        <v>29</v>
      </c>
      <c r="C21" s="10" t="s">
        <v>60</v>
      </c>
      <c r="D21" s="10" t="s">
        <v>31</v>
      </c>
      <c r="E21" s="10" t="s">
        <v>32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AA21" s="2"/>
    </row>
    <row r="22" spans="1:27" ht="25.5" x14ac:dyDescent="0.25">
      <c r="A22" s="12">
        <f>LOOKUP(B22,Avaliação!$D$2:$E$6)</f>
        <v>0</v>
      </c>
      <c r="B22" s="32" t="s">
        <v>33</v>
      </c>
      <c r="C22" s="28" t="s">
        <v>102</v>
      </c>
      <c r="D22" s="53"/>
      <c r="E22" s="26" t="s">
        <v>1186</v>
      </c>
      <c r="F22" s="12">
        <f>'A2'!A26</f>
        <v>0</v>
      </c>
      <c r="G22" s="12">
        <f>'A4'!A23</f>
        <v>0</v>
      </c>
      <c r="H22" s="12">
        <f>'R4'!A21</f>
        <v>0</v>
      </c>
      <c r="AA22" s="2"/>
    </row>
    <row r="23" spans="1:27" ht="25.5" x14ac:dyDescent="0.25">
      <c r="A23" s="12">
        <f>LOOKUP(B23,Avaliação!$D$2:$E$6)</f>
        <v>0</v>
      </c>
      <c r="B23" s="32" t="s">
        <v>33</v>
      </c>
      <c r="C23" s="28" t="s">
        <v>166</v>
      </c>
      <c r="D23" s="53"/>
      <c r="E23" s="26" t="s">
        <v>1187</v>
      </c>
      <c r="F23" s="12">
        <f>'A2'!A27</f>
        <v>0</v>
      </c>
      <c r="G23" s="12">
        <f>'A4'!A24</f>
        <v>0</v>
      </c>
      <c r="AA23" s="2"/>
    </row>
    <row r="24" spans="1:27" ht="25.5" x14ac:dyDescent="0.25">
      <c r="A24" s="12">
        <f>LOOKUP(B24,Avaliação!$D$2:$E$6)</f>
        <v>0</v>
      </c>
      <c r="B24" s="32" t="s">
        <v>33</v>
      </c>
      <c r="C24" s="28" t="s">
        <v>1188</v>
      </c>
      <c r="D24" s="53"/>
      <c r="E24" s="26" t="s">
        <v>1189</v>
      </c>
      <c r="F24" s="12">
        <f>'A2'!A28</f>
        <v>0</v>
      </c>
      <c r="G24" s="12">
        <f>'A4'!A25</f>
        <v>0</v>
      </c>
      <c r="AA24" s="2"/>
    </row>
    <row r="25" spans="1:27" ht="25.5" x14ac:dyDescent="0.25">
      <c r="A25" s="12">
        <f>LOOKUP(B25,Avaliação!$D$2:$E$6)</f>
        <v>0</v>
      </c>
      <c r="B25" s="32" t="s">
        <v>33</v>
      </c>
      <c r="C25" s="17" t="s">
        <v>109</v>
      </c>
      <c r="D25" s="53"/>
      <c r="E25" s="26" t="s">
        <v>1189</v>
      </c>
      <c r="F25" s="12">
        <f>'A2'!A30</f>
        <v>0</v>
      </c>
      <c r="G25" s="12">
        <f>'A4'!A26</f>
        <v>0</v>
      </c>
      <c r="AA25" s="2"/>
    </row>
    <row r="26" spans="1:27" ht="25.5" x14ac:dyDescent="0.25">
      <c r="A26" s="12">
        <f>LOOKUP(B26,Avaliação!$D$2:$E$6)</f>
        <v>0</v>
      </c>
      <c r="B26" s="32" t="s">
        <v>33</v>
      </c>
      <c r="C26" s="17" t="s">
        <v>1069</v>
      </c>
      <c r="D26" s="53"/>
      <c r="E26" s="26" t="s">
        <v>1190</v>
      </c>
      <c r="F26" s="12">
        <f>'O6'!A26</f>
        <v>0</v>
      </c>
      <c r="G26" s="12">
        <f>'O7'!A27</f>
        <v>0</v>
      </c>
      <c r="H26" s="12">
        <f>'O8'!A21</f>
        <v>0</v>
      </c>
      <c r="I26" s="12">
        <f>'R3'!A20</f>
        <v>0</v>
      </c>
      <c r="J26" s="12">
        <f>'R4'!A23</f>
        <v>0</v>
      </c>
      <c r="AA26" s="2"/>
    </row>
    <row r="27" spans="1:27" s="25" customFormat="1" ht="21.75" customHeight="1" x14ac:dyDescent="0.25">
      <c r="A27" s="12">
        <f>LOOKUP(B27,Avaliação!$D$2:$E$6)</f>
        <v>0</v>
      </c>
      <c r="B27" s="32" t="s">
        <v>33</v>
      </c>
      <c r="C27" s="17" t="s">
        <v>1191</v>
      </c>
      <c r="D27" s="53"/>
      <c r="E27" s="26" t="s">
        <v>1192</v>
      </c>
      <c r="F27" s="12">
        <f>'A2'!A5</f>
        <v>0</v>
      </c>
      <c r="G27" s="12">
        <f>'R4'!A24</f>
        <v>0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x14ac:dyDescent="0.25">
      <c r="AA28" s="2"/>
    </row>
    <row r="29" spans="1:27" ht="30.75" customHeight="1" x14ac:dyDescent="0.25">
      <c r="A29" s="12">
        <f>(INT(AVERAGE(A30))) + IF(AND((INT(AVERAGE(A30))) &lt; AVERAGE(A30), (AVERAGE(A31) &gt; AVERAGE(A30))), 1, 0)</f>
        <v>0</v>
      </c>
      <c r="B29" s="10" t="s">
        <v>29</v>
      </c>
      <c r="C29" s="10" t="s">
        <v>71</v>
      </c>
      <c r="D29" s="10" t="s">
        <v>31</v>
      </c>
      <c r="E29" s="10" t="s">
        <v>32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AA29" s="2"/>
    </row>
    <row r="30" spans="1:27" ht="25.5" x14ac:dyDescent="0.25">
      <c r="A30" s="12">
        <f>LOOKUP(B30,Avaliação!$D$2:$E$6)</f>
        <v>0</v>
      </c>
      <c r="B30" s="32" t="s">
        <v>33</v>
      </c>
      <c r="C30" s="28" t="s">
        <v>172</v>
      </c>
      <c r="D30" s="53"/>
      <c r="E30" s="26" t="s">
        <v>1193</v>
      </c>
      <c r="F30" s="12">
        <f>'A5'!A32</f>
        <v>0</v>
      </c>
      <c r="G30" s="12">
        <f>'A4'!A30</f>
        <v>0</v>
      </c>
      <c r="H30" s="12">
        <f>'R3'!A23</f>
        <v>0</v>
      </c>
      <c r="I30" s="12">
        <f>'R4'!A27</f>
        <v>0</v>
      </c>
      <c r="AA30" s="2"/>
    </row>
    <row r="31" spans="1:27" ht="38.25" x14ac:dyDescent="0.25">
      <c r="A31" s="12">
        <f>LOOKUP(B31,Avaliação!$D$2:$E$6)</f>
        <v>0</v>
      </c>
      <c r="B31" s="32" t="s">
        <v>33</v>
      </c>
      <c r="C31" s="17" t="s">
        <v>1194</v>
      </c>
      <c r="D31" s="33"/>
      <c r="E31" s="26"/>
      <c r="AA31" s="2"/>
    </row>
    <row r="32" spans="1:27" x14ac:dyDescent="0.25">
      <c r="AA32" s="2"/>
    </row>
    <row r="33" spans="1:27" x14ac:dyDescent="0.25">
      <c r="AA33" s="2"/>
    </row>
    <row r="34" spans="1:27" ht="16.5" customHeight="1" x14ac:dyDescent="0.25">
      <c r="A34" s="56" t="s">
        <v>21</v>
      </c>
      <c r="B34" s="55"/>
    </row>
    <row r="35" spans="1:27" ht="15" customHeight="1" x14ac:dyDescent="0.25">
      <c r="A35" s="16">
        <v>0</v>
      </c>
      <c r="B35" s="59" t="s">
        <v>22</v>
      </c>
    </row>
    <row r="36" spans="1:27" ht="15" customHeight="1" x14ac:dyDescent="0.25">
      <c r="A36" s="16">
        <v>1</v>
      </c>
      <c r="B36" s="59" t="s">
        <v>23</v>
      </c>
    </row>
    <row r="37" spans="1:27" s="25" customFormat="1" ht="20.25" customHeight="1" x14ac:dyDescent="0.25">
      <c r="A37" s="16">
        <v>2</v>
      </c>
      <c r="B37" s="59" t="s">
        <v>24</v>
      </c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ht="15" customHeight="1" x14ac:dyDescent="0.25">
      <c r="A38" s="16">
        <v>3</v>
      </c>
      <c r="B38" s="59" t="s">
        <v>25</v>
      </c>
    </row>
    <row r="39" spans="1:27" ht="15" customHeight="1" x14ac:dyDescent="0.25">
      <c r="A39" s="16">
        <v>4</v>
      </c>
      <c r="B39" s="59" t="s">
        <v>26</v>
      </c>
    </row>
    <row r="41" spans="1:27" ht="15" customHeight="1" x14ac:dyDescent="0.25">
      <c r="A41" s="70" t="s">
        <v>74</v>
      </c>
      <c r="B41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sheetProtection selectLockedCells="1"/>
  <conditionalFormatting sqref="A2:A33 A40 A42:A1048576">
    <cfRule type="cellIs" dxfId="79" priority="16" operator="equal">
      <formula>0</formula>
    </cfRule>
    <cfRule type="cellIs" dxfId="78" priority="17" operator="equal">
      <formula>1</formula>
    </cfRule>
    <cfRule type="cellIs" dxfId="77" priority="18" operator="equal">
      <formula>2</formula>
    </cfRule>
    <cfRule type="cellIs" dxfId="76" priority="19" operator="equal">
      <formula>3</formula>
    </cfRule>
    <cfRule type="cellIs" dxfId="75" priority="20" operator="equal">
      <formula>4</formula>
    </cfRule>
  </conditionalFormatting>
  <conditionalFormatting sqref="F1:W1 F3:W7 F9:W15 F17:W20 F22:W28 F30:W1048576">
    <cfRule type="cellIs" dxfId="74" priority="11" operator="equal">
      <formula>0</formula>
    </cfRule>
    <cfRule type="cellIs" dxfId="73" priority="12" operator="equal">
      <formula>1</formula>
    </cfRule>
    <cfRule type="cellIs" dxfId="72" priority="13" operator="equal">
      <formula>2</formula>
    </cfRule>
    <cfRule type="cellIs" dxfId="71" priority="14" operator="equal">
      <formula>3</formula>
    </cfRule>
    <cfRule type="cellIs" dxfId="70" priority="15" operator="equal">
      <formula>4</formula>
    </cfRule>
  </conditionalFormatting>
  <conditionalFormatting sqref="A35:A39">
    <cfRule type="cellIs" dxfId="69" priority="6" operator="equal">
      <formula>0</formula>
    </cfRule>
    <cfRule type="cellIs" dxfId="68" priority="7" operator="equal">
      <formula>1</formula>
    </cfRule>
    <cfRule type="cellIs" dxfId="67" priority="8" operator="equal">
      <formula>2</formula>
    </cfRule>
    <cfRule type="cellIs" dxfId="66" priority="9" operator="equal">
      <formula>3</formula>
    </cfRule>
    <cfRule type="cellIs" dxfId="65" priority="10" operator="equal">
      <formula>4</formula>
    </cfRule>
  </conditionalFormatting>
  <conditionalFormatting sqref="A41">
    <cfRule type="cellIs" dxfId="64" priority="1" operator="equal">
      <formula>0</formula>
    </cfRule>
    <cfRule type="cellIs" dxfId="63" priority="2" operator="equal">
      <formula>1</formula>
    </cfRule>
    <cfRule type="cellIs" dxfId="62" priority="3" operator="equal">
      <formula>2</formula>
    </cfRule>
    <cfRule type="cellIs" dxfId="61" priority="4" operator="equal">
      <formula>3</formula>
    </cfRule>
    <cfRule type="cellIs" dxfId="6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B3:B6 B9:B14 B17:B19 B22:B27 B30:B31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985"/>
  <sheetViews>
    <sheetView zoomScaleNormal="100" workbookViewId="0">
      <pane ySplit="1" topLeftCell="A23" activePane="bottomLeft" state="frozen"/>
      <selection activeCell="B36" sqref="B36"/>
      <selection pane="bottomLeft" activeCell="C26" sqref="C26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1195</v>
      </c>
      <c r="B1" s="20" t="s">
        <v>1196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20"/>
      <c r="Z1" s="20"/>
      <c r="AA1" s="20"/>
    </row>
    <row r="2" spans="1:27" s="25" customFormat="1" ht="28.5" customHeight="1" x14ac:dyDescent="0.25">
      <c r="A2" s="12">
        <f>(INT(AVERAGE(A3:A4))) + IF(AND((INT(AVERAGE(A3:A4))) &lt; AVERAGE(A3:A4), (AVERAGE(A5:A6)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2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1197</v>
      </c>
      <c r="D3" s="33"/>
      <c r="E3" s="26"/>
      <c r="AA3" s="2"/>
    </row>
    <row r="4" spans="1:27" ht="25.5" x14ac:dyDescent="0.25">
      <c r="A4" s="12">
        <f>LOOKUP(B4,Avaliação!$D$2:$E$6)</f>
        <v>0</v>
      </c>
      <c r="B4" s="32" t="s">
        <v>33</v>
      </c>
      <c r="C4" s="28" t="s">
        <v>332</v>
      </c>
      <c r="D4" s="34"/>
      <c r="E4" s="26" t="s">
        <v>1198</v>
      </c>
      <c r="F4" s="12">
        <f>'A10'!A4</f>
        <v>0</v>
      </c>
      <c r="G4" s="12">
        <f>'D4'!A4</f>
        <v>0</v>
      </c>
      <c r="AA4" s="2"/>
    </row>
    <row r="5" spans="1:27" x14ac:dyDescent="0.25">
      <c r="A5" s="12">
        <f>LOOKUP(B5,Avaliação!$D$2:$E$6)</f>
        <v>0</v>
      </c>
      <c r="B5" s="32" t="s">
        <v>33</v>
      </c>
      <c r="C5" s="17" t="s">
        <v>246</v>
      </c>
      <c r="D5" s="34"/>
      <c r="E5" s="26" t="s">
        <v>1199</v>
      </c>
      <c r="F5" s="12">
        <f>'A7'!A3</f>
        <v>0</v>
      </c>
      <c r="AA5" s="2"/>
    </row>
    <row r="6" spans="1:27" ht="25.5" x14ac:dyDescent="0.25">
      <c r="A6" s="12">
        <f>LOOKUP(B6,Avaliação!$D$2:$E$6)</f>
        <v>0</v>
      </c>
      <c r="B6" s="32" t="s">
        <v>33</v>
      </c>
      <c r="C6" s="17" t="s">
        <v>1200</v>
      </c>
      <c r="D6" s="34"/>
      <c r="E6" s="26" t="s">
        <v>1199</v>
      </c>
      <c r="F6" s="12">
        <f>'A7'!A6</f>
        <v>0</v>
      </c>
      <c r="AA6" s="2"/>
    </row>
    <row r="8" spans="1:27" s="25" customFormat="1" ht="28.5" customHeight="1" x14ac:dyDescent="0.25">
      <c r="A8" s="12">
        <f>(INT(AVERAGE(A9:A10))) + IF(AND((INT(AVERAGE(A9:A10))) &lt; AVERAGE(A9:A10), (AVERAGE(A11:A12) &gt; AVERAGE(A9:A10))), 1, 0)</f>
        <v>0</v>
      </c>
      <c r="B8" s="10" t="s">
        <v>29</v>
      </c>
      <c r="C8" s="10" t="s">
        <v>40</v>
      </c>
      <c r="D8" s="10" t="s">
        <v>31</v>
      </c>
      <c r="E8" s="10" t="s">
        <v>32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2"/>
      <c r="Y8" s="16"/>
      <c r="Z8" s="16"/>
      <c r="AA8" s="24"/>
    </row>
    <row r="9" spans="1:27" ht="20.25" customHeight="1" x14ac:dyDescent="0.25">
      <c r="A9" s="12">
        <f>LOOKUP(B9,Avaliação!$D$2:$E$6)</f>
        <v>0</v>
      </c>
      <c r="B9" s="32" t="s">
        <v>33</v>
      </c>
      <c r="C9" s="28" t="s">
        <v>1086</v>
      </c>
      <c r="D9" s="34"/>
      <c r="E9" s="26" t="s">
        <v>1201</v>
      </c>
      <c r="F9" s="12">
        <f>'A7'!A10</f>
        <v>0</v>
      </c>
      <c r="G9" s="12">
        <f>'O7'!A8</f>
        <v>0</v>
      </c>
      <c r="AA9" s="2"/>
    </row>
    <row r="10" spans="1:27" ht="38.25" x14ac:dyDescent="0.25">
      <c r="A10" s="12">
        <f>LOOKUP(B10,Avaliação!$D$2:$E$6)</f>
        <v>0</v>
      </c>
      <c r="B10" s="32" t="s">
        <v>33</v>
      </c>
      <c r="C10" s="28" t="s">
        <v>1202</v>
      </c>
      <c r="D10" s="33"/>
      <c r="E10" s="26"/>
      <c r="AA10" s="2"/>
    </row>
    <row r="11" spans="1:27" ht="25.5" x14ac:dyDescent="0.25">
      <c r="A11" s="12">
        <f>LOOKUP(B11,Avaliação!$D$2:$E$6)</f>
        <v>0</v>
      </c>
      <c r="B11" s="32" t="s">
        <v>33</v>
      </c>
      <c r="C11" s="17" t="s">
        <v>1203</v>
      </c>
      <c r="D11" s="34"/>
      <c r="E11" s="26" t="s">
        <v>1204</v>
      </c>
      <c r="F11" s="12">
        <f>'A7'!A11</f>
        <v>0</v>
      </c>
      <c r="AA11" s="2"/>
    </row>
    <row r="12" spans="1:27" ht="38.25" x14ac:dyDescent="0.25">
      <c r="A12" s="12">
        <f>LOOKUP(B12,Avaliação!$D$2:$E$6)</f>
        <v>0</v>
      </c>
      <c r="B12" s="32" t="s">
        <v>33</v>
      </c>
      <c r="C12" s="17" t="s">
        <v>1205</v>
      </c>
      <c r="D12" s="33"/>
      <c r="E12" s="26"/>
      <c r="AA12" s="2"/>
    </row>
    <row r="13" spans="1:27" x14ac:dyDescent="0.25">
      <c r="AA13" s="2"/>
    </row>
    <row r="14" spans="1:27" ht="28.5" customHeight="1" x14ac:dyDescent="0.25">
      <c r="A14" s="12">
        <f>(INT(AVERAGE(A15:A16))) + IF(AND((INT(AVERAGE(A15:A16))) &lt; AVERAGE(A15:A16), (AVERAGE(A17:A18) &gt; AVERAGE(A15:A16))), 1, 0)</f>
        <v>0</v>
      </c>
      <c r="B14" s="10" t="s">
        <v>29</v>
      </c>
      <c r="C14" s="10" t="s">
        <v>52</v>
      </c>
      <c r="D14" s="10" t="s">
        <v>31</v>
      </c>
      <c r="E14" s="10" t="s">
        <v>32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A14" s="2"/>
    </row>
    <row r="15" spans="1:27" ht="38.25" x14ac:dyDescent="0.25">
      <c r="A15" s="12">
        <f>LOOKUP(B15,Avaliação!$D$2:$E$6)</f>
        <v>0</v>
      </c>
      <c r="B15" s="32" t="s">
        <v>33</v>
      </c>
      <c r="C15" s="28" t="s">
        <v>1206</v>
      </c>
      <c r="D15" s="34"/>
      <c r="E15" s="26"/>
      <c r="AA15" s="2"/>
    </row>
    <row r="16" spans="1:27" ht="38.25" x14ac:dyDescent="0.25">
      <c r="A16" s="12">
        <f>LOOKUP(B16,Avaliação!$D$2:$E$6)</f>
        <v>0</v>
      </c>
      <c r="B16" s="32" t="s">
        <v>33</v>
      </c>
      <c r="C16" s="28" t="s">
        <v>1207</v>
      </c>
      <c r="D16" s="33"/>
      <c r="E16" s="26"/>
      <c r="AA16" s="2"/>
    </row>
    <row r="17" spans="1:27" ht="38.25" x14ac:dyDescent="0.25">
      <c r="A17" s="12">
        <f>LOOKUP(B17,Avaliação!$D$2:$E$6)</f>
        <v>0</v>
      </c>
      <c r="B17" s="32" t="s">
        <v>33</v>
      </c>
      <c r="C17" s="17" t="s">
        <v>819</v>
      </c>
      <c r="D17" s="34"/>
      <c r="E17" s="26" t="s">
        <v>1208</v>
      </c>
      <c r="F17" s="12">
        <f>'Q1'!A20</f>
        <v>0</v>
      </c>
      <c r="AA17" s="2"/>
    </row>
    <row r="18" spans="1:27" s="25" customFormat="1" ht="51" x14ac:dyDescent="0.25">
      <c r="A18" s="12">
        <f>LOOKUP(B18,Avaliação!$D$2:$E$6)</f>
        <v>0</v>
      </c>
      <c r="B18" s="32" t="s">
        <v>33</v>
      </c>
      <c r="C18" s="17" t="s">
        <v>1209</v>
      </c>
      <c r="D18" s="53"/>
      <c r="E18" s="26" t="s">
        <v>1210</v>
      </c>
      <c r="F18" s="12">
        <f>'A6'!A25</f>
        <v>0</v>
      </c>
      <c r="G18" s="12">
        <f>'A7'!A19</f>
        <v>0</v>
      </c>
      <c r="H18" s="12">
        <f>'D1'!A19</f>
        <v>0</v>
      </c>
      <c r="I18" s="12">
        <f>'D2'!A19</f>
        <v>0</v>
      </c>
      <c r="J18" s="12">
        <f>'D3'!A22</f>
        <v>0</v>
      </c>
      <c r="K18" s="12">
        <f>'D7'!A27</f>
        <v>0</v>
      </c>
      <c r="L18" s="12">
        <f>'S5'!A24</f>
        <v>0</v>
      </c>
      <c r="M18" s="12">
        <f>'S6'!A18</f>
        <v>0</v>
      </c>
      <c r="N18" s="12">
        <f>'O1'!A14</f>
        <v>0</v>
      </c>
      <c r="O18" s="12">
        <f>'O3'!A20</f>
        <v>0</v>
      </c>
      <c r="P18" s="12">
        <f>'O4'!A22</f>
        <v>0</v>
      </c>
      <c r="Q18" s="12">
        <f>'O5'!A16</f>
        <v>0</v>
      </c>
      <c r="R18" s="12">
        <f>'O9'!A22</f>
        <v>0</v>
      </c>
      <c r="S18" s="12">
        <f>'R4'!A18</f>
        <v>0</v>
      </c>
      <c r="T18" s="12"/>
      <c r="U18" s="12"/>
      <c r="V18" s="12"/>
      <c r="W18" s="12"/>
      <c r="X18" s="12"/>
      <c r="Y18" s="16"/>
      <c r="Z18" s="16"/>
      <c r="AA18" s="24"/>
    </row>
    <row r="19" spans="1:27" x14ac:dyDescent="0.25">
      <c r="AA19" s="2"/>
    </row>
    <row r="20" spans="1:27" ht="28.5" customHeight="1" x14ac:dyDescent="0.25">
      <c r="A20" s="12">
        <f>(INT(AVERAGE(A21:A22))) + IF(AND((INT(AVERAGE(A21:A22))) &lt; AVERAGE(A21:A22), (AVERAGE(A23:A24) &gt; AVERAGE(A21:A22))), 1, 0)</f>
        <v>0</v>
      </c>
      <c r="B20" s="10" t="s">
        <v>29</v>
      </c>
      <c r="C20" s="10" t="s">
        <v>60</v>
      </c>
      <c r="D20" s="10" t="s">
        <v>31</v>
      </c>
      <c r="E20" s="10" t="s">
        <v>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AA20" s="2"/>
    </row>
    <row r="21" spans="1:27" ht="25.5" x14ac:dyDescent="0.25">
      <c r="A21" s="12">
        <f>LOOKUP(B21,Avaliação!$D$2:$E$6)</f>
        <v>0</v>
      </c>
      <c r="B21" s="32" t="s">
        <v>33</v>
      </c>
      <c r="C21" s="28" t="s">
        <v>1211</v>
      </c>
      <c r="D21" s="33"/>
      <c r="E21" s="26"/>
      <c r="AA21" s="2"/>
    </row>
    <row r="22" spans="1:27" ht="25.5" x14ac:dyDescent="0.25">
      <c r="A22" s="12">
        <f>LOOKUP(B22,Avaliação!$D$2:$E$6)</f>
        <v>0</v>
      </c>
      <c r="B22" s="32" t="s">
        <v>33</v>
      </c>
      <c r="C22" s="28" t="s">
        <v>1212</v>
      </c>
      <c r="D22" s="33"/>
      <c r="E22" s="26"/>
      <c r="AA22" s="2"/>
    </row>
    <row r="23" spans="1:27" ht="25.5" x14ac:dyDescent="0.25">
      <c r="A23" s="12">
        <f>LOOKUP(B23,Avaliação!$D$2:$E$6)</f>
        <v>0</v>
      </c>
      <c r="B23" s="32" t="s">
        <v>33</v>
      </c>
      <c r="C23" s="17" t="s">
        <v>823</v>
      </c>
      <c r="D23" s="53"/>
      <c r="E23" s="26" t="s">
        <v>1213</v>
      </c>
      <c r="F23" s="12">
        <f>'Q1'!A24</f>
        <v>0</v>
      </c>
      <c r="AA23" s="2"/>
    </row>
    <row r="24" spans="1:27" ht="63.75" x14ac:dyDescent="0.25">
      <c r="A24" s="12">
        <f>LOOKUP(B24,Avaliação!$D$2:$E$6)</f>
        <v>0</v>
      </c>
      <c r="B24" s="32" t="s">
        <v>33</v>
      </c>
      <c r="C24" s="17" t="s">
        <v>450</v>
      </c>
      <c r="D24" s="53"/>
      <c r="E24" s="26" t="s">
        <v>1214</v>
      </c>
      <c r="F24" s="12">
        <f>'A1'!A32</f>
        <v>0</v>
      </c>
      <c r="G24" s="12">
        <f>'A7'!A26</f>
        <v>0</v>
      </c>
      <c r="H24" s="12">
        <f>'A8'!A32</f>
        <v>0</v>
      </c>
      <c r="I24" s="12">
        <f>'D1'!A24</f>
        <v>0</v>
      </c>
      <c r="J24" s="12">
        <f>'D2'!A25</f>
        <v>0</v>
      </c>
      <c r="K24" s="12">
        <f>'D4'!A28</f>
        <v>0</v>
      </c>
      <c r="L24" s="12">
        <f>'D5'!A32</f>
        <v>0</v>
      </c>
      <c r="M24" s="12">
        <f>'D6'!A26</f>
        <v>0</v>
      </c>
      <c r="N24" s="12">
        <f>'S5'!A34</f>
        <v>0</v>
      </c>
      <c r="O24" s="12">
        <f>'Q1'!A25</f>
        <v>0</v>
      </c>
      <c r="P24" s="12">
        <f>'Q2'!A25</f>
        <v>0</v>
      </c>
      <c r="Q24" s="12">
        <f>'Q3'!A24</f>
        <v>0</v>
      </c>
      <c r="R24" s="12">
        <f>'O1'!A23</f>
        <v>0</v>
      </c>
      <c r="S24" s="12">
        <f>'O2'!A25</f>
        <v>0</v>
      </c>
      <c r="T24" s="12">
        <f>'O3'!A28</f>
        <v>0</v>
      </c>
      <c r="U24" s="12">
        <f>'O4'!A31</f>
        <v>0</v>
      </c>
      <c r="V24" s="12">
        <f>'O5'!A24</f>
        <v>0</v>
      </c>
      <c r="W24" s="12">
        <f>'O9'!A30</f>
        <v>0</v>
      </c>
      <c r="AA24" s="2"/>
    </row>
    <row r="25" spans="1:27" x14ac:dyDescent="0.25">
      <c r="AA25" s="2"/>
    </row>
    <row r="26" spans="1:27" s="25" customFormat="1" ht="28.5" customHeight="1" x14ac:dyDescent="0.25">
      <c r="A26" s="12">
        <f>(INT(AVERAGE(A27:A28))) + IF(AND((INT(AVERAGE(A27:A28))) &lt; AVERAGE(A27:A28), (AVERAGE(A29) &gt; AVERAGE(A27:A28))), 1, 0)</f>
        <v>0</v>
      </c>
      <c r="B26" s="10" t="s">
        <v>29</v>
      </c>
      <c r="C26" s="10" t="s">
        <v>71</v>
      </c>
      <c r="D26" s="10" t="s">
        <v>31</v>
      </c>
      <c r="E26" s="10" t="s">
        <v>32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6"/>
      <c r="Z26" s="16"/>
      <c r="AA26" s="24"/>
    </row>
    <row r="27" spans="1:27" ht="38.25" x14ac:dyDescent="0.25">
      <c r="A27" s="12">
        <f>LOOKUP(B27,Avaliação!$D$2:$E$6)</f>
        <v>0</v>
      </c>
      <c r="B27" s="32" t="s">
        <v>33</v>
      </c>
      <c r="C27" s="28" t="s">
        <v>1215</v>
      </c>
      <c r="D27" s="33"/>
      <c r="E27" s="26"/>
      <c r="AA27" s="2"/>
    </row>
    <row r="28" spans="1:27" ht="25.5" x14ac:dyDescent="0.25">
      <c r="A28" s="12">
        <f>LOOKUP(B28,Avaliação!$D$2:$E$6)</f>
        <v>0</v>
      </c>
      <c r="B28" s="32" t="s">
        <v>33</v>
      </c>
      <c r="C28" s="28" t="s">
        <v>828</v>
      </c>
      <c r="D28" s="34"/>
      <c r="E28" s="26" t="s">
        <v>1216</v>
      </c>
      <c r="F28" s="12">
        <f>'Q1'!A29</f>
        <v>0</v>
      </c>
      <c r="AA28" s="2"/>
    </row>
    <row r="29" spans="1:27" ht="38.25" x14ac:dyDescent="0.25">
      <c r="A29" s="12">
        <f>LOOKUP(B29,Avaliação!$D$2:$E$6)</f>
        <v>0</v>
      </c>
      <c r="B29" s="32" t="s">
        <v>33</v>
      </c>
      <c r="C29" s="17" t="s">
        <v>1217</v>
      </c>
      <c r="D29" s="33"/>
      <c r="E29" s="26"/>
      <c r="AA29" s="2"/>
    </row>
    <row r="30" spans="1:27" x14ac:dyDescent="0.25">
      <c r="AA30" s="2"/>
    </row>
    <row r="32" spans="1:27" ht="15" customHeight="1" x14ac:dyDescent="0.25">
      <c r="A32" s="56" t="s">
        <v>21</v>
      </c>
      <c r="B32" s="55"/>
    </row>
    <row r="33" spans="1:27" x14ac:dyDescent="0.25">
      <c r="A33" s="16">
        <v>0</v>
      </c>
      <c r="B33" s="59" t="s">
        <v>22</v>
      </c>
    </row>
    <row r="34" spans="1:27" ht="15" customHeight="1" x14ac:dyDescent="0.25">
      <c r="A34" s="16">
        <v>1</v>
      </c>
      <c r="B34" s="59" t="s">
        <v>23</v>
      </c>
    </row>
    <row r="35" spans="1:27" ht="15" customHeight="1" x14ac:dyDescent="0.25">
      <c r="A35" s="16">
        <v>2</v>
      </c>
      <c r="B35" s="59" t="s">
        <v>24</v>
      </c>
    </row>
    <row r="36" spans="1:27" s="25" customFormat="1" ht="17.25" customHeight="1" x14ac:dyDescent="0.25">
      <c r="A36" s="16">
        <v>3</v>
      </c>
      <c r="B36" s="59" t="s">
        <v>25</v>
      </c>
      <c r="C36" s="16"/>
      <c r="D36" s="16"/>
      <c r="E36" s="16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6"/>
      <c r="Z36" s="16"/>
      <c r="AA36" s="24"/>
    </row>
    <row r="37" spans="1:27" ht="15" customHeight="1" x14ac:dyDescent="0.25">
      <c r="A37" s="16">
        <v>4</v>
      </c>
      <c r="B37" s="59" t="s">
        <v>26</v>
      </c>
    </row>
    <row r="39" spans="1:27" ht="15" customHeight="1" x14ac:dyDescent="0.25">
      <c r="A39" s="70" t="s">
        <v>74</v>
      </c>
      <c r="B39" s="16" t="s">
        <v>75</v>
      </c>
    </row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sheetProtection selectLockedCells="1"/>
  <conditionalFormatting sqref="A2:A31 A38 A40:A1048576">
    <cfRule type="cellIs" dxfId="59" priority="16" operator="equal">
      <formula>0</formula>
    </cfRule>
    <cfRule type="cellIs" dxfId="58" priority="17" operator="equal">
      <formula>1</formula>
    </cfRule>
    <cfRule type="cellIs" dxfId="57" priority="18" operator="equal">
      <formula>2</formula>
    </cfRule>
    <cfRule type="cellIs" dxfId="56" priority="19" operator="equal">
      <formula>3</formula>
    </cfRule>
    <cfRule type="cellIs" dxfId="55" priority="20" operator="equal">
      <formula>4</formula>
    </cfRule>
  </conditionalFormatting>
  <conditionalFormatting sqref="F1:X1 F3:X7 X2 F9:X13 X8 F15:X19 X14 F21:X25 X20 F27:X1048576 X26">
    <cfRule type="cellIs" dxfId="54" priority="11" operator="equal">
      <formula>0</formula>
    </cfRule>
    <cfRule type="cellIs" dxfId="53" priority="12" operator="equal">
      <formula>1</formula>
    </cfRule>
    <cfRule type="cellIs" dxfId="52" priority="13" operator="equal">
      <formula>2</formula>
    </cfRule>
    <cfRule type="cellIs" dxfId="51" priority="14" operator="equal">
      <formula>3</formula>
    </cfRule>
    <cfRule type="cellIs" dxfId="50" priority="15" operator="equal">
      <formula>4</formula>
    </cfRule>
  </conditionalFormatting>
  <conditionalFormatting sqref="A33:A37">
    <cfRule type="cellIs" dxfId="49" priority="6" operator="equal">
      <formula>0</formula>
    </cfRule>
    <cfRule type="cellIs" dxfId="48" priority="7" operator="equal">
      <formula>1</formula>
    </cfRule>
    <cfRule type="cellIs" dxfId="47" priority="8" operator="equal">
      <formula>2</formula>
    </cfRule>
    <cfRule type="cellIs" dxfId="46" priority="9" operator="equal">
      <formula>3</formula>
    </cfRule>
    <cfRule type="cellIs" dxfId="45" priority="10" operator="equal">
      <formula>4</formula>
    </cfRule>
  </conditionalFormatting>
  <conditionalFormatting sqref="A39">
    <cfRule type="cellIs" dxfId="44" priority="1" operator="equal">
      <formula>0</formula>
    </cfRule>
    <cfRule type="cellIs" dxfId="43" priority="2" operator="equal">
      <formula>1</formula>
    </cfRule>
    <cfRule type="cellIs" dxfId="42" priority="3" operator="equal">
      <formula>2</formula>
    </cfRule>
    <cfRule type="cellIs" dxfId="41" priority="4" operator="equal">
      <formula>3</formula>
    </cfRule>
    <cfRule type="cellIs" dxfId="4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B3:B6 B9:B12 B15:B18 B21:B24 B27:B29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981"/>
  <sheetViews>
    <sheetView zoomScaleNormal="100" workbookViewId="0">
      <pane ySplit="1" topLeftCell="A16" activePane="bottomLeft" state="frozen"/>
      <selection activeCell="B36" sqref="B36"/>
      <selection pane="bottomLeft" activeCell="C13" sqref="C13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1218</v>
      </c>
      <c r="B1" s="20" t="s">
        <v>1219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30.75" customHeight="1" x14ac:dyDescent="0.25">
      <c r="A2" s="12">
        <f>(INT(AVERAGE(A3:A4))) + IF(AND((INT(AVERAGE(A3:A4))) &lt; AVERAGE(A3:A4), (AVERAGE(A3:A4)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1220</v>
      </c>
      <c r="D3" s="33"/>
      <c r="E3" s="26"/>
      <c r="AA3" s="2"/>
    </row>
    <row r="4" spans="1:27" ht="25.5" x14ac:dyDescent="0.25">
      <c r="A4" s="12">
        <f>LOOKUP(B4,Avaliação!$D$2:$E$6)</f>
        <v>0</v>
      </c>
      <c r="B4" s="32" t="s">
        <v>33</v>
      </c>
      <c r="C4" s="28" t="s">
        <v>276</v>
      </c>
      <c r="D4" s="34"/>
      <c r="E4" s="26" t="s">
        <v>1221</v>
      </c>
      <c r="F4" s="12">
        <f>'A8'!A4</f>
        <v>0</v>
      </c>
      <c r="G4" s="12">
        <f>'R1'!A4</f>
        <v>0</v>
      </c>
      <c r="AA4" s="2"/>
    </row>
    <row r="5" spans="1:27" x14ac:dyDescent="0.25">
      <c r="AA5" s="2"/>
    </row>
    <row r="6" spans="1:27" ht="30.75" customHeight="1" x14ac:dyDescent="0.25">
      <c r="A6" s="12">
        <f>(INT(AVERAGE(A7))) + IF(AND((INT(AVERAGE(A7))) &lt; AVERAGE(A7), (AVERAGE(A8) &gt; AVERAGE(A7))), 1, 0)</f>
        <v>0</v>
      </c>
      <c r="B6" s="10" t="s">
        <v>29</v>
      </c>
      <c r="C6" s="10" t="s">
        <v>40</v>
      </c>
      <c r="D6" s="10" t="s">
        <v>31</v>
      </c>
      <c r="E6" s="10" t="s">
        <v>32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A6" s="2"/>
    </row>
    <row r="7" spans="1:27" ht="25.5" x14ac:dyDescent="0.25">
      <c r="A7" s="12">
        <f>LOOKUP(B7,Avaliação!$D$2:$E$6)</f>
        <v>0</v>
      </c>
      <c r="B7" s="32" t="s">
        <v>33</v>
      </c>
      <c r="C7" s="28" t="s">
        <v>1222</v>
      </c>
      <c r="D7" s="33"/>
      <c r="AA7" s="2"/>
    </row>
    <row r="8" spans="1:27" ht="25.5" x14ac:dyDescent="0.25">
      <c r="A8" s="12">
        <f>LOOKUP(B8,Avaliação!$D$2:$E$6)</f>
        <v>0</v>
      </c>
      <c r="B8" s="32" t="s">
        <v>33</v>
      </c>
      <c r="C8" s="17" t="s">
        <v>1223</v>
      </c>
      <c r="D8" s="33"/>
      <c r="AA8" s="2"/>
    </row>
    <row r="9" spans="1:27" s="25" customFormat="1" x14ac:dyDescent="0.25">
      <c r="A9" s="12"/>
      <c r="B9" s="16"/>
      <c r="C9" s="16"/>
      <c r="D9" s="16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30.75" customHeight="1" x14ac:dyDescent="0.25">
      <c r="A10" s="12">
        <f>(INT(AVERAGE(A11:A12))) + IF(AND((INT(AVERAGE(A11:A12))) &lt; AVERAGE(A11:A12), (AVERAGE(A13:A14) &gt; AVERAGE(A11:A12))), 1, 0)</f>
        <v>0</v>
      </c>
      <c r="B10" s="10" t="s">
        <v>29</v>
      </c>
      <c r="C10" s="10" t="s">
        <v>52</v>
      </c>
      <c r="D10" s="10" t="s">
        <v>31</v>
      </c>
      <c r="E10" s="10" t="s">
        <v>32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AA10" s="2"/>
    </row>
    <row r="11" spans="1:27" ht="25.5" x14ac:dyDescent="0.25">
      <c r="A11" s="12">
        <f>LOOKUP(B11,Avaliação!$D$2:$E$6)</f>
        <v>0</v>
      </c>
      <c r="B11" s="32" t="s">
        <v>33</v>
      </c>
      <c r="C11" s="28" t="s">
        <v>1224</v>
      </c>
      <c r="D11" s="33"/>
      <c r="E11" s="26"/>
      <c r="AA11" s="2"/>
    </row>
    <row r="12" spans="1:27" ht="38.25" x14ac:dyDescent="0.25">
      <c r="A12" s="12">
        <f>LOOKUP(B12,Avaliação!$D$2:$E$6)</f>
        <v>0</v>
      </c>
      <c r="B12" s="32" t="s">
        <v>33</v>
      </c>
      <c r="C12" s="28" t="s">
        <v>158</v>
      </c>
      <c r="D12" s="34"/>
      <c r="E12" s="26" t="s">
        <v>1225</v>
      </c>
      <c r="F12" s="12">
        <f>'A4'!A16</f>
        <v>0</v>
      </c>
      <c r="G12" s="12">
        <f>'R1'!A17</f>
        <v>0</v>
      </c>
      <c r="H12" s="12">
        <f>'R4'!A15</f>
        <v>0</v>
      </c>
      <c r="AA12" s="2"/>
    </row>
    <row r="13" spans="1:27" ht="25.5" x14ac:dyDescent="0.25">
      <c r="A13" s="12">
        <f>LOOKUP(B13,Avaliação!$D$2:$E$6)</f>
        <v>0</v>
      </c>
      <c r="B13" s="32" t="s">
        <v>33</v>
      </c>
      <c r="C13" s="17" t="s">
        <v>281</v>
      </c>
      <c r="D13" s="34"/>
      <c r="E13" s="26" t="s">
        <v>1226</v>
      </c>
      <c r="F13" s="12">
        <f>'A8'!A10</f>
        <v>0</v>
      </c>
      <c r="AA13" s="2"/>
    </row>
    <row r="14" spans="1:27" ht="34.5" customHeight="1" x14ac:dyDescent="0.25">
      <c r="A14" s="12">
        <f>LOOKUP(B14,Avaliação!$D$2:$E$6)</f>
        <v>0</v>
      </c>
      <c r="B14" s="32" t="s">
        <v>33</v>
      </c>
      <c r="C14" s="17" t="s">
        <v>1183</v>
      </c>
      <c r="D14" s="34"/>
      <c r="E14" s="26" t="s">
        <v>1227</v>
      </c>
      <c r="F14" s="12">
        <f>'R1'!A18</f>
        <v>0</v>
      </c>
      <c r="G14" s="12">
        <f>'R4'!A16</f>
        <v>0</v>
      </c>
      <c r="AA14" s="2"/>
    </row>
    <row r="15" spans="1:27" x14ac:dyDescent="0.25">
      <c r="AA15" s="2"/>
    </row>
    <row r="16" spans="1:27" ht="30.75" customHeight="1" x14ac:dyDescent="0.25">
      <c r="A16" s="12">
        <f>(INT(AVERAGE(A17:A18))) + IF(AND((INT(AVERAGE(A17:A18))) &lt; AVERAGE(A17:A18), (AVERAGE(A19:A20) &gt; AVERAGE(A17:A18))), 1, 0)</f>
        <v>0</v>
      </c>
      <c r="B16" s="10" t="s">
        <v>29</v>
      </c>
      <c r="C16" s="10" t="s">
        <v>60</v>
      </c>
      <c r="D16" s="10" t="s">
        <v>31</v>
      </c>
      <c r="E16" s="10" t="s">
        <v>32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AA16" s="2"/>
    </row>
    <row r="17" spans="1:27" ht="25.5" x14ac:dyDescent="0.25">
      <c r="A17" s="12">
        <f>LOOKUP(B17,Avaliação!$D$2:$E$6)</f>
        <v>0</v>
      </c>
      <c r="B17" s="32" t="s">
        <v>33</v>
      </c>
      <c r="C17" s="28" t="s">
        <v>1228</v>
      </c>
      <c r="D17" s="33"/>
      <c r="E17" s="26"/>
      <c r="AA17" s="2"/>
    </row>
    <row r="18" spans="1:27" ht="25.5" x14ac:dyDescent="0.25">
      <c r="A18" s="12">
        <f>LOOKUP(B18,Avaliação!$D$2:$E$6)</f>
        <v>0</v>
      </c>
      <c r="B18" s="32" t="s">
        <v>33</v>
      </c>
      <c r="C18" s="28" t="s">
        <v>1229</v>
      </c>
      <c r="D18" s="33"/>
      <c r="E18" s="26"/>
      <c r="AA18" s="2"/>
    </row>
    <row r="19" spans="1:27" s="25" customFormat="1" ht="25.5" x14ac:dyDescent="0.25">
      <c r="A19" s="12">
        <f>LOOKUP(B19,Avaliação!$D$2:$E$6)</f>
        <v>0</v>
      </c>
      <c r="B19" s="32" t="s">
        <v>33</v>
      </c>
      <c r="C19" s="17" t="s">
        <v>1230</v>
      </c>
      <c r="D19" s="33"/>
      <c r="E19" s="2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25.5" x14ac:dyDescent="0.25">
      <c r="A20" s="12">
        <f>LOOKUP(B20,Avaliação!$D$2:$E$6)</f>
        <v>0</v>
      </c>
      <c r="B20" s="32" t="s">
        <v>33</v>
      </c>
      <c r="C20" s="17" t="s">
        <v>1069</v>
      </c>
      <c r="D20" s="53"/>
      <c r="E20" s="26" t="s">
        <v>1231</v>
      </c>
      <c r="F20" s="12">
        <f>'O6'!A26</f>
        <v>0</v>
      </c>
      <c r="G20" s="12">
        <f>'O7'!A27</f>
        <v>0</v>
      </c>
      <c r="H20" s="12">
        <f>'O8'!A21</f>
        <v>0</v>
      </c>
      <c r="I20" s="12">
        <f>'R1'!A26</f>
        <v>0</v>
      </c>
      <c r="J20" s="12">
        <f>'R4'!A23</f>
        <v>0</v>
      </c>
      <c r="AA20" s="2"/>
    </row>
    <row r="21" spans="1:27" x14ac:dyDescent="0.25">
      <c r="AA21" s="2"/>
    </row>
    <row r="22" spans="1:27" ht="30.75" customHeight="1" x14ac:dyDescent="0.25">
      <c r="A22" s="12">
        <f>(INT(AVERAGE(A23))) + IF(AND((INT(AVERAGE(A23))) &lt; AVERAGE(A23), (AVERAGE(A24) &gt; AVERAGE(A23))), 1, 0)</f>
        <v>0</v>
      </c>
      <c r="B22" s="10" t="s">
        <v>29</v>
      </c>
      <c r="C22" s="10" t="s">
        <v>71</v>
      </c>
      <c r="D22" s="10" t="s">
        <v>31</v>
      </c>
      <c r="E22" s="10" t="s">
        <v>32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AA22" s="2"/>
    </row>
    <row r="23" spans="1:27" ht="30" customHeight="1" x14ac:dyDescent="0.25">
      <c r="A23" s="12">
        <f>LOOKUP(B23,Avaliação!$D$2:$E$6)</f>
        <v>0</v>
      </c>
      <c r="B23" s="32" t="s">
        <v>33</v>
      </c>
      <c r="C23" s="28" t="s">
        <v>172</v>
      </c>
      <c r="D23" s="53"/>
      <c r="E23" s="26" t="s">
        <v>1232</v>
      </c>
      <c r="F23" s="12">
        <f>'A4'!A30</f>
        <v>0</v>
      </c>
      <c r="G23" s="12">
        <f>'A5'!A29</f>
        <v>0</v>
      </c>
      <c r="H23" s="12">
        <f>'R1'!A30</f>
        <v>0</v>
      </c>
      <c r="I23" s="12">
        <f>'R4'!A27</f>
        <v>0</v>
      </c>
      <c r="AA23" s="2"/>
    </row>
    <row r="24" spans="1:27" ht="30" customHeight="1" x14ac:dyDescent="0.25">
      <c r="A24" s="12">
        <f>LOOKUP(B24,Avaliação!$D$2:$E$6)</f>
        <v>0</v>
      </c>
      <c r="B24" s="32" t="s">
        <v>33</v>
      </c>
      <c r="C24" s="17" t="s">
        <v>175</v>
      </c>
      <c r="D24" s="53"/>
      <c r="E24" s="26" t="s">
        <v>1233</v>
      </c>
      <c r="F24" s="12">
        <f>'A2'!A36</f>
        <v>0</v>
      </c>
      <c r="G24" s="12">
        <f>'A4'!A32</f>
        <v>0</v>
      </c>
      <c r="H24" s="12">
        <f>'A5'!A32</f>
        <v>0</v>
      </c>
      <c r="AA24" s="2"/>
    </row>
    <row r="25" spans="1:27" x14ac:dyDescent="0.25">
      <c r="D25" s="27"/>
      <c r="E25" s="27"/>
      <c r="AA25" s="2"/>
    </row>
    <row r="26" spans="1:27" ht="18" customHeight="1" x14ac:dyDescent="0.25">
      <c r="AA26" s="2"/>
    </row>
    <row r="27" spans="1:27" s="25" customFormat="1" ht="18.75" customHeight="1" x14ac:dyDescent="0.25">
      <c r="A27" s="56" t="s">
        <v>21</v>
      </c>
      <c r="B27" s="55"/>
      <c r="C27" s="16"/>
      <c r="D27" s="16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15" customHeight="1" x14ac:dyDescent="0.25">
      <c r="A28" s="16">
        <v>0</v>
      </c>
      <c r="B28" s="59" t="s">
        <v>22</v>
      </c>
    </row>
    <row r="29" spans="1:27" ht="17.25" customHeight="1" x14ac:dyDescent="0.25">
      <c r="A29" s="16">
        <v>1</v>
      </c>
      <c r="B29" s="59" t="s">
        <v>23</v>
      </c>
    </row>
    <row r="30" spans="1:27" ht="16.5" customHeight="1" x14ac:dyDescent="0.25">
      <c r="A30" s="16">
        <v>2</v>
      </c>
      <c r="B30" s="59" t="s">
        <v>24</v>
      </c>
    </row>
    <row r="31" spans="1:27" ht="15" customHeight="1" x14ac:dyDescent="0.25">
      <c r="A31" s="16">
        <v>3</v>
      </c>
      <c r="B31" s="59" t="s">
        <v>25</v>
      </c>
    </row>
    <row r="32" spans="1:27" ht="15" customHeight="1" x14ac:dyDescent="0.25">
      <c r="A32" s="16">
        <v>4</v>
      </c>
      <c r="B32" s="59" t="s">
        <v>26</v>
      </c>
    </row>
    <row r="34" spans="1:27" x14ac:dyDescent="0.25">
      <c r="A34" s="70" t="s">
        <v>74</v>
      </c>
      <c r="B34" s="16" t="s">
        <v>75</v>
      </c>
    </row>
    <row r="37" spans="1:27" s="25" customFormat="1" ht="24.75" customHeight="1" x14ac:dyDescent="0.25">
      <c r="A37" s="12"/>
      <c r="B37" s="16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sheetProtection selectLockedCells="1"/>
  <conditionalFormatting sqref="A2:A26 A33 A35:A1048576">
    <cfRule type="cellIs" dxfId="39" priority="16" operator="equal">
      <formula>0</formula>
    </cfRule>
    <cfRule type="cellIs" dxfId="38" priority="17" operator="equal">
      <formula>1</formula>
    </cfRule>
    <cfRule type="cellIs" dxfId="37" priority="18" operator="equal">
      <formula>2</formula>
    </cfRule>
    <cfRule type="cellIs" dxfId="36" priority="19" operator="equal">
      <formula>3</formula>
    </cfRule>
    <cfRule type="cellIs" dxfId="35" priority="20" operator="equal">
      <formula>4</formula>
    </cfRule>
  </conditionalFormatting>
  <conditionalFormatting sqref="F1:W1 F3:W5 F7:W9 F11:W15 F17:W21 F23:W1048576">
    <cfRule type="cellIs" dxfId="34" priority="11" operator="equal">
      <formula>0</formula>
    </cfRule>
    <cfRule type="cellIs" dxfId="33" priority="12" operator="equal">
      <formula>1</formula>
    </cfRule>
    <cfRule type="cellIs" dxfId="32" priority="13" operator="equal">
      <formula>2</formula>
    </cfRule>
    <cfRule type="cellIs" dxfId="31" priority="14" operator="equal">
      <formula>3</formula>
    </cfRule>
    <cfRule type="cellIs" dxfId="30" priority="15" operator="equal">
      <formula>4</formula>
    </cfRule>
  </conditionalFormatting>
  <conditionalFormatting sqref="A28:A32">
    <cfRule type="cellIs" dxfId="29" priority="6" operator="equal">
      <formula>0</formula>
    </cfRule>
    <cfRule type="cellIs" dxfId="28" priority="7" operator="equal">
      <formula>1</formula>
    </cfRule>
    <cfRule type="cellIs" dxfId="27" priority="8" operator="equal">
      <formula>2</formula>
    </cfRule>
    <cfRule type="cellIs" dxfId="26" priority="9" operator="equal">
      <formula>3</formula>
    </cfRule>
    <cfRule type="cellIs" dxfId="25" priority="10" operator="equal">
      <formula>4</formula>
    </cfRule>
  </conditionalFormatting>
  <conditionalFormatting sqref="A34">
    <cfRule type="cellIs" dxfId="24" priority="1" operator="equal">
      <formula>0</formula>
    </cfRule>
    <cfRule type="cellIs" dxfId="23" priority="2" operator="equal">
      <formula>1</formula>
    </cfRule>
    <cfRule type="cellIs" dxfId="22" priority="3" operator="equal">
      <formula>2</formula>
    </cfRule>
    <cfRule type="cellIs" dxfId="21" priority="4" operator="equal">
      <formula>3</formula>
    </cfRule>
    <cfRule type="cellIs" dxfId="2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B3:B4 B7:B8 B11:B14 B17:B20 B23:B24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Z996"/>
  <sheetViews>
    <sheetView zoomScale="90" zoomScaleNormal="90" workbookViewId="0">
      <pane ySplit="1" topLeftCell="A25" activePane="bottomLeft" state="frozen"/>
      <selection activeCell="B36" sqref="B36"/>
      <selection pane="bottomLeft" activeCell="C21" sqref="C20:C21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5" width="8.7109375" style="12" customWidth="1"/>
    <col min="26" max="26" width="8.7109375" style="13" customWidth="1"/>
    <col min="27" max="27" width="8.7109375" customWidth="1"/>
  </cols>
  <sheetData>
    <row r="1" spans="1:26" s="20" customFormat="1" ht="29.25" customHeight="1" x14ac:dyDescent="0.25">
      <c r="A1" s="19" t="s">
        <v>117</v>
      </c>
      <c r="B1" s="19" t="s">
        <v>118</v>
      </c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6" s="24" customFormat="1" ht="26.25" customHeight="1" x14ac:dyDescent="0.25">
      <c r="A2" s="12">
        <f>(INT(AVERAGE(A3:A4))) + IF(AND((INT(AVERAGE(A3:A4))) &lt; AVERAGE(A3:A4), (AVERAGE(A5:A6)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</row>
    <row r="3" spans="1:26" s="1" customFormat="1" ht="25.5" x14ac:dyDescent="0.25">
      <c r="A3" s="12">
        <f>LOOKUP(B3,Avaliação!$D$2:$E$6)</f>
        <v>0</v>
      </c>
      <c r="B3" s="32" t="s">
        <v>33</v>
      </c>
      <c r="C3" s="28" t="s">
        <v>119</v>
      </c>
      <c r="D3" s="33"/>
      <c r="E3" s="16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1" customFormat="1" ht="25.5" x14ac:dyDescent="0.25">
      <c r="A4" s="12">
        <f>LOOKUP(B4,Avaliação!$D$2:$E$6)</f>
        <v>0</v>
      </c>
      <c r="B4" s="32" t="s">
        <v>33</v>
      </c>
      <c r="C4" s="28" t="s">
        <v>120</v>
      </c>
      <c r="D4" s="34"/>
      <c r="E4" s="29" t="s">
        <v>121</v>
      </c>
      <c r="F4" s="12">
        <f>'O6'!A4</f>
        <v>0</v>
      </c>
      <c r="G4" s="12">
        <f>'O7'!A5</f>
        <v>0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1" customFormat="1" ht="25.5" x14ac:dyDescent="0.25">
      <c r="A5" s="12">
        <f>LOOKUP(B5,Avaliação!$D$2:$E$6)</f>
        <v>0</v>
      </c>
      <c r="B5" s="32" t="s">
        <v>33</v>
      </c>
      <c r="C5" s="17" t="s">
        <v>122</v>
      </c>
      <c r="D5" s="33"/>
      <c r="E5" s="1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" customFormat="1" ht="25.5" x14ac:dyDescent="0.25">
      <c r="A6" s="12">
        <f>LOOKUP(B6,Avaliação!$D$2:$E$6)</f>
        <v>0</v>
      </c>
      <c r="B6" s="32" t="s">
        <v>33</v>
      </c>
      <c r="C6" s="17" t="s">
        <v>123</v>
      </c>
      <c r="D6" s="33"/>
      <c r="E6" s="1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" customFormat="1" x14ac:dyDescent="0.25">
      <c r="A7" s="12"/>
      <c r="B7" s="18"/>
      <c r="C7" s="16"/>
      <c r="D7" s="16"/>
      <c r="E7" s="16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" customFormat="1" ht="26.25" customHeight="1" x14ac:dyDescent="0.25">
      <c r="A8" s="12">
        <f>(INT(AVERAGE(A9))) + IF(AND((INT(AVERAGE(A9))) &lt; AVERAGE(A9), (AVERAGE(A10) &gt; AVERAGE(A9))), 1, 0)</f>
        <v>0</v>
      </c>
      <c r="B8" s="10" t="s">
        <v>29</v>
      </c>
      <c r="C8" s="11" t="s">
        <v>40</v>
      </c>
      <c r="D8" s="10" t="s">
        <v>31</v>
      </c>
      <c r="E8" s="10" t="s">
        <v>32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2"/>
      <c r="Y8" s="12"/>
      <c r="Z8" s="12"/>
    </row>
    <row r="9" spans="1:26" s="24" customFormat="1" ht="25.5" x14ac:dyDescent="0.25">
      <c r="A9" s="12">
        <f>LOOKUP(B9,Avaliação!$D$2:$E$6)</f>
        <v>0</v>
      </c>
      <c r="B9" s="32" t="s">
        <v>33</v>
      </c>
      <c r="C9" s="28" t="s">
        <v>124</v>
      </c>
      <c r="D9" s="33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</row>
    <row r="10" spans="1:26" s="1" customFormat="1" ht="25.5" x14ac:dyDescent="0.25">
      <c r="A10" s="12">
        <f>LOOKUP(B10,Avaliação!$D$2:$E$6)</f>
        <v>0</v>
      </c>
      <c r="B10" s="32" t="s">
        <v>33</v>
      </c>
      <c r="C10" s="17" t="s">
        <v>125</v>
      </c>
      <c r="D10" s="33"/>
      <c r="E10" s="16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" customFormat="1" x14ac:dyDescent="0.25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" customFormat="1" ht="26.25" customHeight="1" x14ac:dyDescent="0.25">
      <c r="A12" s="12">
        <f>(INT(AVERAGE(A13:A14))) + IF(AND((INT(AVERAGE(A13:A14))) &lt; AVERAGE(A13:A14), (AVERAGE(A15:A16) &gt; AVERAGE(A13:A14))), 1, 0)</f>
        <v>0</v>
      </c>
      <c r="B12" s="10" t="s">
        <v>29</v>
      </c>
      <c r="C12" s="11" t="s">
        <v>52</v>
      </c>
      <c r="D12" s="10" t="s">
        <v>31</v>
      </c>
      <c r="E12" s="10" t="s">
        <v>32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2"/>
      <c r="Y12" s="12"/>
      <c r="Z12" s="12"/>
    </row>
    <row r="13" spans="1:26" s="1" customFormat="1" ht="38.25" x14ac:dyDescent="0.25">
      <c r="A13" s="12">
        <f>LOOKUP(B13,Avaliação!$D$2:$E$6)</f>
        <v>0</v>
      </c>
      <c r="B13" s="32" t="s">
        <v>33</v>
      </c>
      <c r="C13" s="28" t="s">
        <v>126</v>
      </c>
      <c r="D13" s="34"/>
      <c r="E13" s="29" t="s">
        <v>127</v>
      </c>
      <c r="F13" s="12">
        <f>'A8'!A22</f>
        <v>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" customFormat="1" ht="43.5" customHeight="1" x14ac:dyDescent="0.25">
      <c r="A14" s="12">
        <f>LOOKUP(B14,Avaliação!$D$2:$E$6)</f>
        <v>0</v>
      </c>
      <c r="B14" s="32" t="s">
        <v>33</v>
      </c>
      <c r="C14" s="28" t="s">
        <v>128</v>
      </c>
      <c r="D14" s="33"/>
      <c r="E14" s="16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" customFormat="1" ht="25.5" x14ac:dyDescent="0.25">
      <c r="A15" s="12">
        <f>LOOKUP(B15,Avaliação!$D$2:$E$6)</f>
        <v>0</v>
      </c>
      <c r="B15" s="32" t="s">
        <v>33</v>
      </c>
      <c r="C15" s="17" t="s">
        <v>129</v>
      </c>
      <c r="D15" s="33"/>
      <c r="E15" s="16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" customFormat="1" ht="25.5" x14ac:dyDescent="0.25">
      <c r="A16" s="12">
        <f>LOOKUP(B16,Avaliação!$D$2:$E$6)</f>
        <v>0</v>
      </c>
      <c r="B16" s="32" t="s">
        <v>33</v>
      </c>
      <c r="C16" s="17" t="s">
        <v>130</v>
      </c>
      <c r="D16" s="33"/>
      <c r="E16" s="16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1" customFormat="1" x14ac:dyDescent="0.25">
      <c r="A17" s="12"/>
      <c r="B17" s="16"/>
      <c r="C17" s="16"/>
      <c r="D17" s="16"/>
      <c r="E17" s="16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1" customFormat="1" ht="26.25" customHeight="1" x14ac:dyDescent="0.25">
      <c r="A18" s="12">
        <f>(INT(AVERAGE(A19:A21))) + IF(AND((INT(AVERAGE(A19:A21))) &lt; AVERAGE(A19:A21), (AVERAGE(A22:A25) &gt; AVERAGE(A19:A21))), 1, 0)</f>
        <v>0</v>
      </c>
      <c r="B18" s="10" t="s">
        <v>29</v>
      </c>
      <c r="C18" s="11" t="s">
        <v>60</v>
      </c>
      <c r="D18" s="10" t="s">
        <v>31</v>
      </c>
      <c r="E18" s="10" t="s">
        <v>32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2"/>
      <c r="Y18" s="12"/>
      <c r="Z18" s="12"/>
    </row>
    <row r="19" spans="1:26" s="24" customFormat="1" ht="38.25" x14ac:dyDescent="0.25">
      <c r="A19" s="12">
        <f>LOOKUP(B19,Avaliação!$D$2:$E$6)</f>
        <v>0</v>
      </c>
      <c r="B19" s="32" t="s">
        <v>33</v>
      </c>
      <c r="C19" s="28" t="s">
        <v>131</v>
      </c>
      <c r="D19" s="34"/>
      <c r="E19" s="29" t="s">
        <v>132</v>
      </c>
      <c r="F19" s="12">
        <f>'A8'!A30</f>
        <v>0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</row>
    <row r="20" spans="1:26" s="1" customFormat="1" ht="25.5" x14ac:dyDescent="0.25">
      <c r="A20" s="12">
        <f>LOOKUP(B20,Avaliação!$D$2:$E$6)</f>
        <v>0</v>
      </c>
      <c r="B20" s="32" t="s">
        <v>33</v>
      </c>
      <c r="C20" s="31" t="s">
        <v>133</v>
      </c>
      <c r="D20" s="33"/>
      <c r="E20" s="16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1" customFormat="1" ht="25.5" x14ac:dyDescent="0.25">
      <c r="A21" s="12">
        <f>LOOKUP(B21,Avaliação!$D$2:$E$6)</f>
        <v>0</v>
      </c>
      <c r="B21" s="32" t="s">
        <v>33</v>
      </c>
      <c r="C21" s="31" t="s">
        <v>134</v>
      </c>
      <c r="D21" s="33"/>
      <c r="E21" s="16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" customFormat="1" ht="25.5" x14ac:dyDescent="0.25">
      <c r="A22" s="12">
        <f>LOOKUP(B22,Avaliação!$D$2:$E$6)</f>
        <v>0</v>
      </c>
      <c r="B22" s="32" t="s">
        <v>33</v>
      </c>
      <c r="C22" s="17" t="s">
        <v>135</v>
      </c>
      <c r="D22" s="33"/>
      <c r="E22" s="16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1" customFormat="1" ht="19.5" customHeight="1" x14ac:dyDescent="0.25">
      <c r="A23" s="12">
        <f>LOOKUP(B23,Avaliação!$D$2:$E$6)</f>
        <v>0</v>
      </c>
      <c r="B23" s="32" t="s">
        <v>33</v>
      </c>
      <c r="C23" s="17" t="s">
        <v>136</v>
      </c>
      <c r="D23" s="33"/>
      <c r="E23" s="16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1" customFormat="1" ht="25.5" x14ac:dyDescent="0.25">
      <c r="A24" s="12">
        <f>LOOKUP(B24,Avaliação!$D$2:$E$6)</f>
        <v>0</v>
      </c>
      <c r="B24" s="32" t="s">
        <v>33</v>
      </c>
      <c r="C24" s="17" t="s">
        <v>137</v>
      </c>
      <c r="D24" s="33"/>
      <c r="E24" s="16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1" customFormat="1" ht="25.5" x14ac:dyDescent="0.25">
      <c r="A25" s="12">
        <f>LOOKUP(B25,Avaliação!$D$2:$E$6)</f>
        <v>0</v>
      </c>
      <c r="B25" s="32" t="s">
        <v>33</v>
      </c>
      <c r="C25" s="17" t="s">
        <v>138</v>
      </c>
      <c r="D25" s="34"/>
      <c r="E25" s="29" t="s">
        <v>139</v>
      </c>
      <c r="F25" s="12">
        <f>'D1'!A29</f>
        <v>0</v>
      </c>
      <c r="G25" s="12">
        <f>'S1'!A31</f>
        <v>0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1" customFormat="1" x14ac:dyDescent="0.25">
      <c r="A26" s="12"/>
      <c r="B26" s="16"/>
      <c r="C26" s="16"/>
      <c r="D26" s="16"/>
      <c r="E26" s="1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24" customFormat="1" ht="26.25" customHeight="1" x14ac:dyDescent="0.25">
      <c r="A27" s="12">
        <f>(INT(AVERAGE(A28))) + IF(AND((INT(AVERAGE(A28))) &lt; AVERAGE(A28), (AVERAGE(A29:A31) &gt; AVERAGE(A28))), 1, 0)</f>
        <v>0</v>
      </c>
      <c r="B27" s="10" t="s">
        <v>29</v>
      </c>
      <c r="C27" s="11" t="s">
        <v>71</v>
      </c>
      <c r="D27" s="10" t="s">
        <v>31</v>
      </c>
      <c r="E27" s="10" t="s">
        <v>32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6"/>
      <c r="Y27" s="16"/>
      <c r="Z27" s="16"/>
    </row>
    <row r="28" spans="1:26" s="1" customFormat="1" ht="38.25" x14ac:dyDescent="0.25">
      <c r="A28" s="12">
        <f>LOOKUP(B28,Avaliação!$D$2:$E$6)</f>
        <v>0</v>
      </c>
      <c r="B28" s="32" t="s">
        <v>33</v>
      </c>
      <c r="C28" s="28" t="s">
        <v>140</v>
      </c>
      <c r="D28" s="33"/>
      <c r="E28" s="16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1" customFormat="1" ht="38.25" x14ac:dyDescent="0.25">
      <c r="A29" s="12">
        <f>LOOKUP(B29,Avaliação!$D$2:$E$6)</f>
        <v>0</v>
      </c>
      <c r="B29" s="32" t="s">
        <v>33</v>
      </c>
      <c r="C29" s="17" t="s">
        <v>141</v>
      </c>
      <c r="D29" s="33"/>
      <c r="E29" s="16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1" customFormat="1" ht="25.5" x14ac:dyDescent="0.25">
      <c r="A30" s="12">
        <f>LOOKUP(B30,Avaliação!$D$2:$E$6)</f>
        <v>0</v>
      </c>
      <c r="B30" s="32" t="s">
        <v>33</v>
      </c>
      <c r="C30" s="17" t="s">
        <v>142</v>
      </c>
      <c r="D30" s="34"/>
      <c r="E30" s="29" t="s">
        <v>143</v>
      </c>
      <c r="F30" s="12">
        <f>'A8'!A37</f>
        <v>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1" customFormat="1" ht="33.75" customHeight="1" x14ac:dyDescent="0.25">
      <c r="A31" s="12">
        <f>LOOKUP(B31,Avaliação!$D$2:$E$6)</f>
        <v>0</v>
      </c>
      <c r="B31" s="32" t="s">
        <v>33</v>
      </c>
      <c r="C31" s="17" t="s">
        <v>144</v>
      </c>
      <c r="D31" s="33"/>
      <c r="E31" s="16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s="1" customFormat="1" x14ac:dyDescent="0.25">
      <c r="A32" s="12"/>
      <c r="B32" s="16"/>
      <c r="C32" s="16"/>
      <c r="D32" s="16"/>
      <c r="E32" s="16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s="1" customFormat="1" x14ac:dyDescent="0.25">
      <c r="A33" s="12"/>
      <c r="B33" s="16"/>
      <c r="C33" s="16"/>
      <c r="D33" s="16"/>
      <c r="E33" s="16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s="1" customFormat="1" x14ac:dyDescent="0.25">
      <c r="A34" s="56" t="s">
        <v>21</v>
      </c>
      <c r="B34" s="55"/>
      <c r="C34" s="16"/>
      <c r="D34" s="16"/>
      <c r="E34" s="16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s="1" customFormat="1" x14ac:dyDescent="0.25">
      <c r="A35" s="16">
        <v>0</v>
      </c>
      <c r="B35" s="59" t="s">
        <v>22</v>
      </c>
      <c r="C35" s="16"/>
      <c r="D35" s="16"/>
      <c r="E35" s="16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s="1" customFormat="1" x14ac:dyDescent="0.25">
      <c r="A36" s="16">
        <v>1</v>
      </c>
      <c r="B36" s="59" t="s">
        <v>23</v>
      </c>
      <c r="C36" s="16"/>
      <c r="D36" s="16"/>
      <c r="E36" s="16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24" customFormat="1" x14ac:dyDescent="0.25">
      <c r="A37" s="16">
        <v>2</v>
      </c>
      <c r="B37" s="59" t="s">
        <v>24</v>
      </c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</row>
    <row r="38" spans="1:26" s="1" customFormat="1" x14ac:dyDescent="0.25">
      <c r="A38" s="16">
        <v>3</v>
      </c>
      <c r="B38" s="59" t="s">
        <v>25</v>
      </c>
      <c r="C38" s="16"/>
      <c r="D38" s="16"/>
      <c r="E38" s="16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s="1" customFormat="1" x14ac:dyDescent="0.25">
      <c r="A39" s="16">
        <v>4</v>
      </c>
      <c r="B39" s="59" t="s">
        <v>26</v>
      </c>
      <c r="C39" s="16"/>
      <c r="D39" s="16"/>
      <c r="E39" s="16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s="1" customFormat="1" x14ac:dyDescent="0.25">
      <c r="A40" s="12"/>
      <c r="B40" s="16"/>
      <c r="C40" s="16"/>
      <c r="D40" s="16"/>
      <c r="E40" s="16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s="1" customFormat="1" x14ac:dyDescent="0.25">
      <c r="A41" s="70" t="s">
        <v>74</v>
      </c>
      <c r="B41" s="16" t="s">
        <v>75</v>
      </c>
      <c r="C41" s="16"/>
      <c r="D41" s="16"/>
      <c r="E41" s="16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1" customFormat="1" x14ac:dyDescent="0.25">
      <c r="A42" s="12"/>
      <c r="B42" s="16"/>
      <c r="C42" s="16"/>
      <c r="D42" s="16"/>
      <c r="E42" s="16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s="1" customFormat="1" x14ac:dyDescent="0.25">
      <c r="A43" s="12"/>
      <c r="B43" s="16"/>
      <c r="C43" s="16"/>
      <c r="D43" s="16"/>
      <c r="E43" s="16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s="1" customFormat="1" x14ac:dyDescent="0.25">
      <c r="A44" s="12"/>
      <c r="B44" s="16"/>
      <c r="C44" s="16"/>
      <c r="D44" s="16"/>
      <c r="E44" s="16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s="1" customFormat="1" x14ac:dyDescent="0.25">
      <c r="A45" s="12"/>
      <c r="B45" s="16"/>
      <c r="C45" s="16"/>
      <c r="D45" s="16"/>
      <c r="E45" s="16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s="1" customFormat="1" x14ac:dyDescent="0.25">
      <c r="A46" s="12"/>
      <c r="B46" s="16"/>
      <c r="C46" s="16"/>
      <c r="D46" s="16"/>
      <c r="E46" s="16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s="1" customFormat="1" x14ac:dyDescent="0.25">
      <c r="A47" s="12"/>
      <c r="B47" s="16"/>
      <c r="C47" s="16"/>
      <c r="D47" s="16"/>
      <c r="E47" s="16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s="1" customFormat="1" x14ac:dyDescent="0.25">
      <c r="A48" s="12"/>
      <c r="B48" s="16"/>
      <c r="C48" s="16"/>
      <c r="D48" s="16"/>
      <c r="E48" s="16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s="1" customFormat="1" x14ac:dyDescent="0.25">
      <c r="A49" s="12"/>
      <c r="B49" s="16"/>
      <c r="C49" s="16"/>
      <c r="D49" s="16"/>
      <c r="E49" s="16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s="1" customFormat="1" x14ac:dyDescent="0.25">
      <c r="A50" s="12"/>
      <c r="B50" s="16"/>
      <c r="C50" s="16"/>
      <c r="D50" s="16"/>
      <c r="E50" s="16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s="1" customFormat="1" x14ac:dyDescent="0.25">
      <c r="A51" s="12"/>
      <c r="B51" s="16"/>
      <c r="C51" s="16"/>
      <c r="D51" s="16"/>
      <c r="E51" s="16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s="1" customFormat="1" x14ac:dyDescent="0.25">
      <c r="A52" s="12"/>
      <c r="B52" s="16"/>
      <c r="C52" s="16"/>
      <c r="D52" s="16"/>
      <c r="E52" s="16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s="1" customFormat="1" x14ac:dyDescent="0.25">
      <c r="A53" s="12"/>
      <c r="B53" s="16"/>
      <c r="C53" s="16"/>
      <c r="D53" s="16"/>
      <c r="E53" s="16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s="1" customFormat="1" x14ac:dyDescent="0.25">
      <c r="A54" s="12"/>
      <c r="B54" s="16"/>
      <c r="C54" s="16"/>
      <c r="D54" s="16"/>
      <c r="E54" s="16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s="1" customFormat="1" x14ac:dyDescent="0.25">
      <c r="A55" s="12"/>
      <c r="B55" s="16"/>
      <c r="C55" s="16"/>
      <c r="D55" s="16"/>
      <c r="E55" s="16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s="1" customFormat="1" x14ac:dyDescent="0.25">
      <c r="A56" s="12"/>
      <c r="B56" s="16"/>
      <c r="C56" s="16"/>
      <c r="D56" s="16"/>
      <c r="E56" s="16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s="1" customFormat="1" x14ac:dyDescent="0.25">
      <c r="A57" s="12"/>
      <c r="B57" s="16"/>
      <c r="C57" s="16"/>
      <c r="D57" s="16"/>
      <c r="E57" s="16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s="1" customFormat="1" x14ac:dyDescent="0.25">
      <c r="A58" s="12"/>
      <c r="B58" s="16"/>
      <c r="C58" s="16"/>
      <c r="D58" s="16"/>
      <c r="E58" s="16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s="1" customFormat="1" x14ac:dyDescent="0.25">
      <c r="A59" s="12"/>
      <c r="B59" s="16"/>
      <c r="C59" s="16"/>
      <c r="D59" s="16"/>
      <c r="E59" s="16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s="1" customFormat="1" x14ac:dyDescent="0.25">
      <c r="A60" s="12"/>
      <c r="B60" s="16"/>
      <c r="C60" s="16"/>
      <c r="D60" s="16"/>
      <c r="E60" s="16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s="1" customFormat="1" x14ac:dyDescent="0.25">
      <c r="A61" s="12"/>
      <c r="B61" s="16"/>
      <c r="C61" s="16"/>
      <c r="D61" s="16"/>
      <c r="E61" s="16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s="1" customFormat="1" x14ac:dyDescent="0.25">
      <c r="A62" s="12"/>
      <c r="B62" s="16"/>
      <c r="C62" s="16"/>
      <c r="D62" s="16"/>
      <c r="E62" s="16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s="1" customFormat="1" x14ac:dyDescent="0.25">
      <c r="A63" s="12"/>
      <c r="B63" s="16"/>
      <c r="C63" s="16"/>
      <c r="D63" s="16"/>
      <c r="E63" s="16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s="1" customFormat="1" x14ac:dyDescent="0.25">
      <c r="A64" s="12"/>
      <c r="B64" s="16"/>
      <c r="C64" s="16"/>
      <c r="D64" s="16"/>
      <c r="E64" s="16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s="1" customFormat="1" x14ac:dyDescent="0.25">
      <c r="A65" s="12"/>
      <c r="B65" s="16"/>
      <c r="C65" s="16"/>
      <c r="D65" s="16"/>
      <c r="E65" s="16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1" customFormat="1" x14ac:dyDescent="0.25">
      <c r="A66" s="12"/>
      <c r="B66" s="16"/>
      <c r="C66" s="16"/>
      <c r="D66" s="16"/>
      <c r="E66" s="16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s="1" customFormat="1" x14ac:dyDescent="0.25">
      <c r="A67" s="12"/>
      <c r="B67" s="16"/>
      <c r="C67" s="16"/>
      <c r="D67" s="16"/>
      <c r="E67" s="16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s="1" customFormat="1" x14ac:dyDescent="0.25">
      <c r="A68" s="12"/>
      <c r="B68" s="16"/>
      <c r="C68" s="16"/>
      <c r="D68" s="16"/>
      <c r="E68" s="16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1" customFormat="1" x14ac:dyDescent="0.25">
      <c r="A69" s="12"/>
      <c r="B69" s="16"/>
      <c r="C69" s="16"/>
      <c r="D69" s="16"/>
      <c r="E69" s="16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1" customFormat="1" x14ac:dyDescent="0.25">
      <c r="A70" s="12"/>
      <c r="B70" s="16"/>
      <c r="C70" s="16"/>
      <c r="D70" s="16"/>
      <c r="E70" s="16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1" customFormat="1" x14ac:dyDescent="0.25">
      <c r="A71" s="12"/>
      <c r="B71" s="16"/>
      <c r="C71" s="16"/>
      <c r="D71" s="16"/>
      <c r="E71" s="16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1" customFormat="1" x14ac:dyDescent="0.25">
      <c r="A72" s="12"/>
      <c r="B72" s="16"/>
      <c r="C72" s="16"/>
      <c r="D72" s="16"/>
      <c r="E72" s="16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s="1" customFormat="1" x14ac:dyDescent="0.25">
      <c r="A73" s="12"/>
      <c r="B73" s="16"/>
      <c r="C73" s="16"/>
      <c r="D73" s="16"/>
      <c r="E73" s="16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1" customFormat="1" x14ac:dyDescent="0.25">
      <c r="A74" s="12"/>
      <c r="B74" s="16"/>
      <c r="C74" s="16"/>
      <c r="D74" s="16"/>
      <c r="E74" s="16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s="1" customFormat="1" x14ac:dyDescent="0.25">
      <c r="A75" s="12"/>
      <c r="B75" s="16"/>
      <c r="C75" s="16"/>
      <c r="D75" s="16"/>
      <c r="E75" s="16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s="1" customFormat="1" x14ac:dyDescent="0.25">
      <c r="A76" s="12"/>
      <c r="B76" s="16"/>
      <c r="C76" s="16"/>
      <c r="D76" s="16"/>
      <c r="E76" s="16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s="1" customFormat="1" x14ac:dyDescent="0.25">
      <c r="A77" s="12"/>
      <c r="B77" s="16"/>
      <c r="C77" s="16"/>
      <c r="D77" s="16"/>
      <c r="E77" s="16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s="1" customFormat="1" x14ac:dyDescent="0.25">
      <c r="A78" s="12"/>
      <c r="B78" s="16"/>
      <c r="C78" s="16"/>
      <c r="D78" s="16"/>
      <c r="E78" s="16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s="1" customFormat="1" x14ac:dyDescent="0.25">
      <c r="A79" s="12"/>
      <c r="B79" s="16"/>
      <c r="C79" s="16"/>
      <c r="D79" s="16"/>
      <c r="E79" s="16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s="1" customFormat="1" x14ac:dyDescent="0.25">
      <c r="A80" s="12"/>
      <c r="B80" s="16"/>
      <c r="C80" s="16"/>
      <c r="D80" s="16"/>
      <c r="E80" s="16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s="1" customFormat="1" x14ac:dyDescent="0.25">
      <c r="A81" s="12"/>
      <c r="B81" s="16"/>
      <c r="C81" s="16"/>
      <c r="D81" s="16"/>
      <c r="E81" s="16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s="1" customFormat="1" x14ac:dyDescent="0.25">
      <c r="A82" s="12"/>
      <c r="B82" s="16"/>
      <c r="C82" s="16"/>
      <c r="D82" s="16"/>
      <c r="E82" s="16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s="1" customFormat="1" x14ac:dyDescent="0.25">
      <c r="A83" s="12"/>
      <c r="B83" s="16"/>
      <c r="C83" s="16"/>
      <c r="D83" s="16"/>
      <c r="E83" s="16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s="1" customFormat="1" x14ac:dyDescent="0.25">
      <c r="A84" s="12"/>
      <c r="B84" s="16"/>
      <c r="C84" s="16"/>
      <c r="D84" s="16"/>
      <c r="E84" s="16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s="1" customFormat="1" x14ac:dyDescent="0.25">
      <c r="A85" s="12"/>
      <c r="B85" s="16"/>
      <c r="C85" s="16"/>
      <c r="D85" s="16"/>
      <c r="E85" s="16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s="1" customFormat="1" x14ac:dyDescent="0.25">
      <c r="A86" s="12"/>
      <c r="B86" s="16"/>
      <c r="C86" s="16"/>
      <c r="D86" s="16"/>
      <c r="E86" s="16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s="1" customFormat="1" x14ac:dyDescent="0.25">
      <c r="A87" s="12"/>
      <c r="B87" s="16"/>
      <c r="C87" s="16"/>
      <c r="D87" s="16"/>
      <c r="E87" s="16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s="1" customFormat="1" x14ac:dyDescent="0.25">
      <c r="A88" s="12"/>
      <c r="B88" s="16"/>
      <c r="C88" s="16"/>
      <c r="D88" s="16"/>
      <c r="E88" s="16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s="1" customFormat="1" x14ac:dyDescent="0.25">
      <c r="A89" s="12"/>
      <c r="B89" s="16"/>
      <c r="C89" s="16"/>
      <c r="D89" s="16"/>
      <c r="E89" s="16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s="1" customFormat="1" x14ac:dyDescent="0.25">
      <c r="A90" s="12"/>
      <c r="B90" s="16"/>
      <c r="C90" s="16"/>
      <c r="D90" s="16"/>
      <c r="E90" s="16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1" customFormat="1" x14ac:dyDescent="0.25">
      <c r="A91" s="12"/>
      <c r="B91" s="16"/>
      <c r="C91" s="16"/>
      <c r="D91" s="16"/>
      <c r="E91" s="16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s="1" customFormat="1" x14ac:dyDescent="0.25">
      <c r="A92" s="12"/>
      <c r="B92" s="16"/>
      <c r="C92" s="16"/>
      <c r="D92" s="16"/>
      <c r="E92" s="16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s="1" customFormat="1" x14ac:dyDescent="0.25">
      <c r="A93" s="12"/>
      <c r="B93" s="16"/>
      <c r="C93" s="16"/>
      <c r="D93" s="16"/>
      <c r="E93" s="16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s="1" customFormat="1" x14ac:dyDescent="0.25">
      <c r="A94" s="12"/>
      <c r="B94" s="16"/>
      <c r="C94" s="16"/>
      <c r="D94" s="16"/>
      <c r="E94" s="16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s="1" customFormat="1" x14ac:dyDescent="0.25">
      <c r="A95" s="12"/>
      <c r="B95" s="16"/>
      <c r="C95" s="16"/>
      <c r="D95" s="16"/>
      <c r="E95" s="16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s="1" customFormat="1" x14ac:dyDescent="0.25">
      <c r="A96" s="12"/>
      <c r="B96" s="16"/>
      <c r="C96" s="16"/>
      <c r="D96" s="16"/>
      <c r="E96" s="16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s="1" customFormat="1" x14ac:dyDescent="0.25">
      <c r="A97" s="12"/>
      <c r="B97" s="16"/>
      <c r="C97" s="16"/>
      <c r="D97" s="16"/>
      <c r="E97" s="16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s="1" customFormat="1" x14ac:dyDescent="0.25">
      <c r="A98" s="12"/>
      <c r="B98" s="16"/>
      <c r="C98" s="16"/>
      <c r="D98" s="16"/>
      <c r="E98" s="16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s="1" customFormat="1" x14ac:dyDescent="0.25">
      <c r="A99" s="12"/>
      <c r="B99" s="16"/>
      <c r="C99" s="16"/>
      <c r="D99" s="16"/>
      <c r="E99" s="16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s="1" customFormat="1" x14ac:dyDescent="0.25">
      <c r="A100" s="12"/>
      <c r="B100" s="16"/>
      <c r="C100" s="16"/>
      <c r="D100" s="16"/>
      <c r="E100" s="16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s="1" customFormat="1" x14ac:dyDescent="0.25">
      <c r="A101" s="12"/>
      <c r="B101" s="16"/>
      <c r="C101" s="16"/>
      <c r="D101" s="16"/>
      <c r="E101" s="16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s="1" customFormat="1" x14ac:dyDescent="0.25">
      <c r="A102" s="12"/>
      <c r="B102" s="16"/>
      <c r="C102" s="16"/>
      <c r="D102" s="16"/>
      <c r="E102" s="16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s="1" customFormat="1" x14ac:dyDescent="0.25">
      <c r="A103" s="12"/>
      <c r="B103" s="16"/>
      <c r="C103" s="16"/>
      <c r="D103" s="16"/>
      <c r="E103" s="16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s="1" customFormat="1" x14ac:dyDescent="0.25">
      <c r="A104" s="12"/>
      <c r="B104" s="16"/>
      <c r="C104" s="16"/>
      <c r="D104" s="16"/>
      <c r="E104" s="16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s="1" customFormat="1" x14ac:dyDescent="0.25">
      <c r="A105" s="12"/>
      <c r="B105" s="16"/>
      <c r="C105" s="16"/>
      <c r="D105" s="16"/>
      <c r="E105" s="16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s="1" customFormat="1" x14ac:dyDescent="0.25">
      <c r="A106" s="12"/>
      <c r="B106" s="16"/>
      <c r="C106" s="16"/>
      <c r="D106" s="16"/>
      <c r="E106" s="16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s="1" customFormat="1" x14ac:dyDescent="0.25">
      <c r="A107" s="12"/>
      <c r="B107" s="16"/>
      <c r="C107" s="16"/>
      <c r="D107" s="16"/>
      <c r="E107" s="16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s="1" customFormat="1" x14ac:dyDescent="0.25">
      <c r="A108" s="12"/>
      <c r="B108" s="16"/>
      <c r="C108" s="16"/>
      <c r="D108" s="16"/>
      <c r="E108" s="16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s="1" customFormat="1" x14ac:dyDescent="0.25">
      <c r="A109" s="12"/>
      <c r="B109" s="16"/>
      <c r="C109" s="16"/>
      <c r="D109" s="16"/>
      <c r="E109" s="16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s="1" customFormat="1" x14ac:dyDescent="0.25">
      <c r="A110" s="12"/>
      <c r="B110" s="16"/>
      <c r="C110" s="16"/>
      <c r="D110" s="16"/>
      <c r="E110" s="16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s="1" customFormat="1" x14ac:dyDescent="0.25">
      <c r="A111" s="12"/>
      <c r="B111" s="16"/>
      <c r="C111" s="16"/>
      <c r="D111" s="16"/>
      <c r="E111" s="16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s="1" customFormat="1" x14ac:dyDescent="0.25">
      <c r="A112" s="12"/>
      <c r="B112" s="16"/>
      <c r="C112" s="16"/>
      <c r="D112" s="16"/>
      <c r="E112" s="16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s="1" customFormat="1" x14ac:dyDescent="0.25">
      <c r="A113" s="12"/>
      <c r="B113" s="16"/>
      <c r="C113" s="16"/>
      <c r="D113" s="16"/>
      <c r="E113" s="16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s="1" customFormat="1" x14ac:dyDescent="0.25">
      <c r="A114" s="12"/>
      <c r="B114" s="16"/>
      <c r="C114" s="16"/>
      <c r="D114" s="16"/>
      <c r="E114" s="16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s="1" customFormat="1" x14ac:dyDescent="0.25">
      <c r="A115" s="12"/>
      <c r="B115" s="16"/>
      <c r="C115" s="16"/>
      <c r="D115" s="16"/>
      <c r="E115" s="16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s="1" customFormat="1" x14ac:dyDescent="0.25">
      <c r="A116" s="12"/>
      <c r="B116" s="16"/>
      <c r="C116" s="16"/>
      <c r="D116" s="16"/>
      <c r="E116" s="16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s="1" customFormat="1" x14ac:dyDescent="0.25">
      <c r="A117" s="12"/>
      <c r="B117" s="16"/>
      <c r="C117" s="16"/>
      <c r="D117" s="16"/>
      <c r="E117" s="16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s="1" customFormat="1" x14ac:dyDescent="0.25">
      <c r="A118" s="12"/>
      <c r="B118" s="16"/>
      <c r="C118" s="16"/>
      <c r="D118" s="16"/>
      <c r="E118" s="16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s="1" customFormat="1" x14ac:dyDescent="0.25">
      <c r="A119" s="12"/>
      <c r="B119" s="16"/>
      <c r="C119" s="16"/>
      <c r="D119" s="16"/>
      <c r="E119" s="16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s="1" customFormat="1" x14ac:dyDescent="0.25">
      <c r="A120" s="12"/>
      <c r="B120" s="16"/>
      <c r="C120" s="16"/>
      <c r="D120" s="16"/>
      <c r="E120" s="16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s="1" customFormat="1" x14ac:dyDescent="0.25">
      <c r="A121" s="12"/>
      <c r="B121" s="16"/>
      <c r="C121" s="16"/>
      <c r="D121" s="16"/>
      <c r="E121" s="16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s="1" customFormat="1" x14ac:dyDescent="0.25">
      <c r="A122" s="12"/>
      <c r="B122" s="16"/>
      <c r="C122" s="16"/>
      <c r="D122" s="16"/>
      <c r="E122" s="16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s="1" customFormat="1" x14ac:dyDescent="0.25">
      <c r="A123" s="12"/>
      <c r="B123" s="16"/>
      <c r="C123" s="16"/>
      <c r="D123" s="16"/>
      <c r="E123" s="16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s="1" customFormat="1" x14ac:dyDescent="0.25">
      <c r="A124" s="12"/>
      <c r="B124" s="16"/>
      <c r="C124" s="16"/>
      <c r="D124" s="16"/>
      <c r="E124" s="16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s="1" customFormat="1" x14ac:dyDescent="0.25">
      <c r="A125" s="12"/>
      <c r="B125" s="16"/>
      <c r="C125" s="16"/>
      <c r="D125" s="16"/>
      <c r="E125" s="16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s="1" customFormat="1" x14ac:dyDescent="0.25">
      <c r="A126" s="12"/>
      <c r="B126" s="16"/>
      <c r="C126" s="16"/>
      <c r="D126" s="16"/>
      <c r="E126" s="16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s="1" customFormat="1" x14ac:dyDescent="0.25">
      <c r="A127" s="12"/>
      <c r="B127" s="16"/>
      <c r="C127" s="16"/>
      <c r="D127" s="16"/>
      <c r="E127" s="16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s="1" customFormat="1" x14ac:dyDescent="0.25">
      <c r="A128" s="12"/>
      <c r="B128" s="16"/>
      <c r="C128" s="16"/>
      <c r="D128" s="16"/>
      <c r="E128" s="16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s="1" customFormat="1" x14ac:dyDescent="0.25">
      <c r="A129" s="12"/>
      <c r="B129" s="16"/>
      <c r="C129" s="16"/>
      <c r="D129" s="16"/>
      <c r="E129" s="16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s="1" customFormat="1" x14ac:dyDescent="0.25">
      <c r="A130" s="12"/>
      <c r="B130" s="16"/>
      <c r="C130" s="16"/>
      <c r="D130" s="16"/>
      <c r="E130" s="16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s="1" customFormat="1" x14ac:dyDescent="0.25">
      <c r="A131" s="12"/>
      <c r="B131" s="16"/>
      <c r="C131" s="16"/>
      <c r="D131" s="16"/>
      <c r="E131" s="16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s="1" customFormat="1" x14ac:dyDescent="0.25">
      <c r="A132" s="12"/>
      <c r="B132" s="16"/>
      <c r="C132" s="16"/>
      <c r="D132" s="16"/>
      <c r="E132" s="16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s="1" customFormat="1" x14ac:dyDescent="0.25">
      <c r="A133" s="12"/>
      <c r="B133" s="16"/>
      <c r="C133" s="16"/>
      <c r="D133" s="16"/>
      <c r="E133" s="16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s="1" customFormat="1" x14ac:dyDescent="0.25">
      <c r="A134" s="12"/>
      <c r="B134" s="16"/>
      <c r="C134" s="16"/>
      <c r="D134" s="16"/>
      <c r="E134" s="16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s="1" customFormat="1" x14ac:dyDescent="0.25">
      <c r="A135" s="12"/>
      <c r="B135" s="16"/>
      <c r="C135" s="16"/>
      <c r="D135" s="16"/>
      <c r="E135" s="16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s="1" customFormat="1" x14ac:dyDescent="0.25">
      <c r="A136" s="12"/>
      <c r="B136" s="16"/>
      <c r="C136" s="16"/>
      <c r="D136" s="16"/>
      <c r="E136" s="16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s="1" customFormat="1" x14ac:dyDescent="0.25">
      <c r="A137" s="12"/>
      <c r="B137" s="16"/>
      <c r="C137" s="16"/>
      <c r="D137" s="16"/>
      <c r="E137" s="16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s="1" customFormat="1" x14ac:dyDescent="0.25">
      <c r="A138" s="12"/>
      <c r="B138" s="16"/>
      <c r="C138" s="16"/>
      <c r="D138" s="16"/>
      <c r="E138" s="16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s="1" customFormat="1" x14ac:dyDescent="0.25">
      <c r="A139" s="12"/>
      <c r="B139" s="16"/>
      <c r="C139" s="16"/>
      <c r="D139" s="16"/>
      <c r="E139" s="16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s="1" customFormat="1" x14ac:dyDescent="0.25">
      <c r="A140" s="12"/>
      <c r="B140" s="16"/>
      <c r="C140" s="16"/>
      <c r="D140" s="16"/>
      <c r="E140" s="16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s="1" customFormat="1" x14ac:dyDescent="0.25">
      <c r="A141" s="12"/>
      <c r="B141" s="16"/>
      <c r="C141" s="16"/>
      <c r="D141" s="16"/>
      <c r="E141" s="16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s="1" customFormat="1" x14ac:dyDescent="0.25">
      <c r="A142" s="12"/>
      <c r="B142" s="16"/>
      <c r="C142" s="16"/>
      <c r="D142" s="16"/>
      <c r="E142" s="16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s="1" customFormat="1" x14ac:dyDescent="0.25">
      <c r="A143" s="12"/>
      <c r="B143" s="16"/>
      <c r="C143" s="16"/>
      <c r="D143" s="16"/>
      <c r="E143" s="16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s="1" customFormat="1" x14ac:dyDescent="0.25">
      <c r="A144" s="12"/>
      <c r="B144" s="16"/>
      <c r="C144" s="16"/>
      <c r="D144" s="16"/>
      <c r="E144" s="16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s="1" customFormat="1" x14ac:dyDescent="0.25">
      <c r="A145" s="12"/>
      <c r="B145" s="16"/>
      <c r="C145" s="16"/>
      <c r="D145" s="16"/>
      <c r="E145" s="16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s="1" customFormat="1" x14ac:dyDescent="0.25">
      <c r="A146" s="12"/>
      <c r="B146" s="16"/>
      <c r="C146" s="16"/>
      <c r="D146" s="16"/>
      <c r="E146" s="16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s="1" customFormat="1" x14ac:dyDescent="0.25">
      <c r="A147" s="12"/>
      <c r="B147" s="16"/>
      <c r="C147" s="16"/>
      <c r="D147" s="16"/>
      <c r="E147" s="16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s="1" customFormat="1" x14ac:dyDescent="0.25">
      <c r="A148" s="12"/>
      <c r="B148" s="16"/>
      <c r="C148" s="16"/>
      <c r="D148" s="16"/>
      <c r="E148" s="16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s="1" customFormat="1" x14ac:dyDescent="0.25">
      <c r="A149" s="12"/>
      <c r="B149" s="16"/>
      <c r="C149" s="16"/>
      <c r="D149" s="16"/>
      <c r="E149" s="16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s="1" customFormat="1" x14ac:dyDescent="0.25">
      <c r="A150" s="12"/>
      <c r="B150" s="16"/>
      <c r="C150" s="16"/>
      <c r="D150" s="16"/>
      <c r="E150" s="16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s="1" customFormat="1" x14ac:dyDescent="0.25">
      <c r="A151" s="12"/>
      <c r="B151" s="16"/>
      <c r="C151" s="16"/>
      <c r="D151" s="16"/>
      <c r="E151" s="16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s="1" customFormat="1" x14ac:dyDescent="0.25">
      <c r="A152" s="12"/>
      <c r="B152" s="16"/>
      <c r="C152" s="16"/>
      <c r="D152" s="16"/>
      <c r="E152" s="16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s="1" customFormat="1" x14ac:dyDescent="0.25">
      <c r="A153" s="12"/>
      <c r="B153" s="16"/>
      <c r="C153" s="16"/>
      <c r="D153" s="16"/>
      <c r="E153" s="16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s="1" customFormat="1" x14ac:dyDescent="0.25">
      <c r="A154" s="12"/>
      <c r="B154" s="16"/>
      <c r="C154" s="16"/>
      <c r="D154" s="16"/>
      <c r="E154" s="16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s="1" customFormat="1" x14ac:dyDescent="0.25">
      <c r="A155" s="12"/>
      <c r="B155" s="16"/>
      <c r="C155" s="16"/>
      <c r="D155" s="16"/>
      <c r="E155" s="16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s="1" customFormat="1" x14ac:dyDescent="0.25">
      <c r="A156" s="12"/>
      <c r="B156" s="16"/>
      <c r="C156" s="16"/>
      <c r="D156" s="16"/>
      <c r="E156" s="16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s="1" customFormat="1" x14ac:dyDescent="0.25">
      <c r="A157" s="12"/>
      <c r="B157" s="16"/>
      <c r="C157" s="16"/>
      <c r="D157" s="16"/>
      <c r="E157" s="16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s="1" customFormat="1" x14ac:dyDescent="0.25">
      <c r="A158" s="12"/>
      <c r="B158" s="16"/>
      <c r="C158" s="16"/>
      <c r="D158" s="16"/>
      <c r="E158" s="16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s="1" customFormat="1" x14ac:dyDescent="0.25">
      <c r="A159" s="12"/>
      <c r="B159" s="16"/>
      <c r="C159" s="16"/>
      <c r="D159" s="16"/>
      <c r="E159" s="16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s="1" customFormat="1" x14ac:dyDescent="0.25">
      <c r="A160" s="12"/>
      <c r="B160" s="16"/>
      <c r="C160" s="16"/>
      <c r="D160" s="16"/>
      <c r="E160" s="16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s="1" customFormat="1" x14ac:dyDescent="0.25">
      <c r="A161" s="12"/>
      <c r="B161" s="16"/>
      <c r="C161" s="16"/>
      <c r="D161" s="16"/>
      <c r="E161" s="16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s="1" customFormat="1" x14ac:dyDescent="0.25">
      <c r="A162" s="12"/>
      <c r="B162" s="16"/>
      <c r="C162" s="16"/>
      <c r="D162" s="16"/>
      <c r="E162" s="16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s="1" customFormat="1" x14ac:dyDescent="0.25">
      <c r="A163" s="12"/>
      <c r="B163" s="16"/>
      <c r="C163" s="16"/>
      <c r="D163" s="16"/>
      <c r="E163" s="16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s="1" customFormat="1" x14ac:dyDescent="0.25">
      <c r="A164" s="12"/>
      <c r="B164" s="16"/>
      <c r="C164" s="16"/>
      <c r="D164" s="16"/>
      <c r="E164" s="16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s="1" customFormat="1" x14ac:dyDescent="0.25">
      <c r="A165" s="12"/>
      <c r="B165" s="16"/>
      <c r="C165" s="16"/>
      <c r="D165" s="16"/>
      <c r="E165" s="16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s="1" customFormat="1" x14ac:dyDescent="0.25">
      <c r="A166" s="12"/>
      <c r="B166" s="16"/>
      <c r="C166" s="16"/>
      <c r="D166" s="16"/>
      <c r="E166" s="16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s="1" customFormat="1" x14ac:dyDescent="0.25">
      <c r="A167" s="12"/>
      <c r="B167" s="16"/>
      <c r="C167" s="16"/>
      <c r="D167" s="16"/>
      <c r="E167" s="16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s="1" customFormat="1" x14ac:dyDescent="0.25">
      <c r="A168" s="12"/>
      <c r="B168" s="16"/>
      <c r="C168" s="16"/>
      <c r="D168" s="16"/>
      <c r="E168" s="16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s="1" customFormat="1" x14ac:dyDescent="0.25">
      <c r="A169" s="12"/>
      <c r="B169" s="16"/>
      <c r="C169" s="16"/>
      <c r="D169" s="16"/>
      <c r="E169" s="16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s="1" customFormat="1" x14ac:dyDescent="0.25">
      <c r="A170" s="12"/>
      <c r="B170" s="16"/>
      <c r="C170" s="16"/>
      <c r="D170" s="16"/>
      <c r="E170" s="16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s="1" customFormat="1" x14ac:dyDescent="0.25">
      <c r="A171" s="12"/>
      <c r="B171" s="16"/>
      <c r="C171" s="16"/>
      <c r="D171" s="16"/>
      <c r="E171" s="16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s="1" customFormat="1" x14ac:dyDescent="0.25">
      <c r="A172" s="12"/>
      <c r="B172" s="16"/>
      <c r="C172" s="16"/>
      <c r="D172" s="16"/>
      <c r="E172" s="16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s="1" customFormat="1" x14ac:dyDescent="0.25">
      <c r="A173" s="12"/>
      <c r="B173" s="16"/>
      <c r="C173" s="16"/>
      <c r="D173" s="16"/>
      <c r="E173" s="16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s="1" customFormat="1" x14ac:dyDescent="0.25">
      <c r="A174" s="12"/>
      <c r="B174" s="16"/>
      <c r="C174" s="16"/>
      <c r="D174" s="16"/>
      <c r="E174" s="16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s="1" customFormat="1" x14ac:dyDescent="0.25">
      <c r="A175" s="12"/>
      <c r="B175" s="16"/>
      <c r="C175" s="16"/>
      <c r="D175" s="16"/>
      <c r="E175" s="16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s="1" customFormat="1" x14ac:dyDescent="0.25">
      <c r="A176" s="12"/>
      <c r="B176" s="16"/>
      <c r="C176" s="16"/>
      <c r="D176" s="16"/>
      <c r="E176" s="16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s="1" customFormat="1" x14ac:dyDescent="0.25">
      <c r="A177" s="12"/>
      <c r="B177" s="16"/>
      <c r="C177" s="16"/>
      <c r="D177" s="16"/>
      <c r="E177" s="16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s="1" customFormat="1" x14ac:dyDescent="0.25">
      <c r="A178" s="12"/>
      <c r="B178" s="16"/>
      <c r="C178" s="16"/>
      <c r="D178" s="16"/>
      <c r="E178" s="16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s="1" customFormat="1" x14ac:dyDescent="0.25">
      <c r="A179" s="12"/>
      <c r="B179" s="16"/>
      <c r="C179" s="16"/>
      <c r="D179" s="16"/>
      <c r="E179" s="16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s="1" customFormat="1" x14ac:dyDescent="0.25">
      <c r="A180" s="12"/>
      <c r="B180" s="16"/>
      <c r="C180" s="16"/>
      <c r="D180" s="16"/>
      <c r="E180" s="16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s="1" customFormat="1" x14ac:dyDescent="0.25">
      <c r="A181" s="12"/>
      <c r="B181" s="16"/>
      <c r="C181" s="16"/>
      <c r="D181" s="16"/>
      <c r="E181" s="16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s="1" customFormat="1" x14ac:dyDescent="0.25">
      <c r="A182" s="12"/>
      <c r="B182" s="16"/>
      <c r="C182" s="16"/>
      <c r="D182" s="16"/>
      <c r="E182" s="16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s="1" customFormat="1" x14ac:dyDescent="0.25">
      <c r="A183" s="12"/>
      <c r="B183" s="16"/>
      <c r="C183" s="16"/>
      <c r="D183" s="16"/>
      <c r="E183" s="16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s="1" customFormat="1" x14ac:dyDescent="0.25">
      <c r="A184" s="12"/>
      <c r="B184" s="16"/>
      <c r="C184" s="16"/>
      <c r="D184" s="16"/>
      <c r="E184" s="16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s="1" customFormat="1" x14ac:dyDescent="0.25">
      <c r="A185" s="12"/>
      <c r="B185" s="16"/>
      <c r="C185" s="16"/>
      <c r="D185" s="16"/>
      <c r="E185" s="16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s="1" customFormat="1" x14ac:dyDescent="0.25">
      <c r="A186" s="12"/>
      <c r="B186" s="16"/>
      <c r="C186" s="16"/>
      <c r="D186" s="16"/>
      <c r="E186" s="16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s="1" customFormat="1" x14ac:dyDescent="0.25">
      <c r="A187" s="12"/>
      <c r="B187" s="16"/>
      <c r="C187" s="16"/>
      <c r="D187" s="16"/>
      <c r="E187" s="16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s="1" customFormat="1" x14ac:dyDescent="0.25">
      <c r="A188" s="12"/>
      <c r="B188" s="16"/>
      <c r="C188" s="16"/>
      <c r="D188" s="16"/>
      <c r="E188" s="16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s="1" customFormat="1" x14ac:dyDescent="0.25">
      <c r="A189" s="12"/>
      <c r="B189" s="16"/>
      <c r="C189" s="16"/>
      <c r="D189" s="16"/>
      <c r="E189" s="16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s="1" customFormat="1" x14ac:dyDescent="0.25">
      <c r="A190" s="12"/>
      <c r="B190" s="16"/>
      <c r="C190" s="16"/>
      <c r="D190" s="16"/>
      <c r="E190" s="16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/>
    <row r="192" spans="1:26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sheetProtection selectLockedCells="1"/>
  <conditionalFormatting sqref="A2:A33 A40 A42:A1048576">
    <cfRule type="cellIs" dxfId="824" priority="21" operator="equal">
      <formula>0</formula>
    </cfRule>
    <cfRule type="cellIs" dxfId="823" priority="22" operator="equal">
      <formula>1</formula>
    </cfRule>
    <cfRule type="cellIs" dxfId="822" priority="23" operator="equal">
      <formula>2</formula>
    </cfRule>
    <cfRule type="cellIs" dxfId="821" priority="24" operator="equal">
      <formula>3</formula>
    </cfRule>
    <cfRule type="cellIs" dxfId="820" priority="25" operator="equal">
      <formula>4</formula>
    </cfRule>
  </conditionalFormatting>
  <conditionalFormatting sqref="F1:W1 F3:W7 F9:W11 F13:W17 F19:W26 F28:W1048576">
    <cfRule type="cellIs" dxfId="819" priority="16" operator="equal">
      <formula>0</formula>
    </cfRule>
    <cfRule type="cellIs" dxfId="818" priority="17" operator="equal">
      <formula>1</formula>
    </cfRule>
    <cfRule type="cellIs" dxfId="817" priority="18" operator="equal">
      <formula>2</formula>
    </cfRule>
    <cfRule type="cellIs" dxfId="816" priority="19" operator="equal">
      <formula>3</formula>
    </cfRule>
    <cfRule type="cellIs" dxfId="815" priority="20" operator="equal">
      <formula>4</formula>
    </cfRule>
  </conditionalFormatting>
  <conditionalFormatting sqref="A35:A39">
    <cfRule type="cellIs" dxfId="814" priority="6" operator="equal">
      <formula>0</formula>
    </cfRule>
    <cfRule type="cellIs" dxfId="813" priority="7" operator="equal">
      <formula>1</formula>
    </cfRule>
    <cfRule type="cellIs" dxfId="812" priority="8" operator="equal">
      <formula>2</formula>
    </cfRule>
    <cfRule type="cellIs" dxfId="811" priority="9" operator="equal">
      <formula>3</formula>
    </cfRule>
    <cfRule type="cellIs" dxfId="810" priority="10" operator="equal">
      <formula>4</formula>
    </cfRule>
  </conditionalFormatting>
  <conditionalFormatting sqref="A41">
    <cfRule type="cellIs" dxfId="809" priority="1" operator="equal">
      <formula>0</formula>
    </cfRule>
    <cfRule type="cellIs" dxfId="808" priority="2" operator="equal">
      <formula>1</formula>
    </cfRule>
    <cfRule type="cellIs" dxfId="807" priority="3" operator="equal">
      <formula>2</formula>
    </cfRule>
    <cfRule type="cellIs" dxfId="806" priority="4" operator="equal">
      <formula>3</formula>
    </cfRule>
    <cfRule type="cellIs" dxfId="80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B3:B7 B9:B10 B13:B16 B19:B25 B28:B31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984"/>
  <sheetViews>
    <sheetView zoomScaleNormal="100" workbookViewId="0">
      <pane ySplit="1" topLeftCell="A22" activePane="bottomLeft" state="frozen"/>
      <selection activeCell="B36" sqref="B36"/>
      <selection pane="bottomLeft" activeCell="C22" sqref="C22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</cols>
  <sheetData>
    <row r="1" spans="1:27" s="22" customFormat="1" ht="29.25" customHeight="1" x14ac:dyDescent="0.25">
      <c r="A1" s="20" t="s">
        <v>1234</v>
      </c>
      <c r="B1" s="20" t="s">
        <v>1235</v>
      </c>
      <c r="C1" s="20"/>
      <c r="D1" s="21"/>
      <c r="E1" s="6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</row>
    <row r="2" spans="1:27" s="25" customFormat="1" ht="32.25" customHeight="1" x14ac:dyDescent="0.25">
      <c r="A2" s="12">
        <f>(INT(AVERAGE(A3:A4))) + IF(AND((INT(AVERAGE(A3:A4))) &lt; AVERAGE(A3:A4), (AVERAGE(A3:A4) &gt; AVERAGE(A3:A4))),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</row>
    <row r="3" spans="1:27" ht="25.5" x14ac:dyDescent="0.25">
      <c r="A3" s="12">
        <f>LOOKUP(B3,Avaliação!$D$2:$E$6)</f>
        <v>0</v>
      </c>
      <c r="B3" s="32" t="s">
        <v>33</v>
      </c>
      <c r="C3" s="28" t="s">
        <v>1236</v>
      </c>
      <c r="D3" s="52"/>
      <c r="E3" s="26"/>
      <c r="AA3" s="2"/>
    </row>
    <row r="4" spans="1:27" ht="25.5" x14ac:dyDescent="0.25">
      <c r="A4" s="12">
        <f>LOOKUP(B4,Avaliação!$D$2:$E$6)</f>
        <v>0</v>
      </c>
      <c r="B4" s="32" t="s">
        <v>33</v>
      </c>
      <c r="C4" s="28" t="s">
        <v>83</v>
      </c>
      <c r="D4" s="53"/>
      <c r="E4" s="26" t="s">
        <v>1237</v>
      </c>
      <c r="F4" s="12">
        <f>'A2'!A8</f>
        <v>0</v>
      </c>
      <c r="G4" s="12">
        <f>'A4'!A4</f>
        <v>0</v>
      </c>
      <c r="H4" s="12">
        <f>'R1'!A3</f>
        <v>0</v>
      </c>
      <c r="AA4" s="2"/>
    </row>
    <row r="5" spans="1:27" x14ac:dyDescent="0.25">
      <c r="D5" s="27"/>
      <c r="E5" s="27"/>
      <c r="AA5" s="2"/>
    </row>
    <row r="6" spans="1:27" ht="32.25" customHeight="1" x14ac:dyDescent="0.25">
      <c r="A6" s="12">
        <f>(INT(AVERAGE(A7:A8))) + IF(AND((INT(AVERAGE(A7:A8))) &lt; AVERAGE(A7:A8), (AVERAGE(A9:A12) &gt; AVERAGE(A7:A8))), 1, 0)</f>
        <v>0</v>
      </c>
      <c r="B6" s="10" t="s">
        <v>29</v>
      </c>
      <c r="C6" s="10" t="s">
        <v>40</v>
      </c>
      <c r="D6" s="10" t="s">
        <v>31</v>
      </c>
      <c r="E6" s="10" t="s">
        <v>32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A6" s="2"/>
    </row>
    <row r="7" spans="1:27" ht="25.5" x14ac:dyDescent="0.25">
      <c r="A7" s="12">
        <f>LOOKUP(B7,Avaliação!$D$2:$E$6)</f>
        <v>0</v>
      </c>
      <c r="B7" s="32" t="s">
        <v>33</v>
      </c>
      <c r="C7" s="28" t="s">
        <v>1238</v>
      </c>
      <c r="D7" s="53"/>
      <c r="E7" s="26" t="s">
        <v>89</v>
      </c>
      <c r="F7" s="12">
        <f>'A4'!A8</f>
        <v>0</v>
      </c>
      <c r="AA7" s="2"/>
    </row>
    <row r="8" spans="1:27" ht="38.25" x14ac:dyDescent="0.25">
      <c r="A8" s="12">
        <f>LOOKUP(B8,Avaliação!$D$2:$E$6)</f>
        <v>0</v>
      </c>
      <c r="B8" s="32" t="s">
        <v>33</v>
      </c>
      <c r="C8" s="28" t="s">
        <v>86</v>
      </c>
      <c r="D8" s="53"/>
      <c r="E8" s="26" t="s">
        <v>1239</v>
      </c>
      <c r="F8" s="12">
        <f>'A2'!A10</f>
        <v>0</v>
      </c>
      <c r="G8" s="12">
        <f>'A4'!A9</f>
        <v>0</v>
      </c>
      <c r="H8" s="12">
        <f>'A5'!A10</f>
        <v>0</v>
      </c>
      <c r="I8" s="12">
        <f>'R1'!A9</f>
        <v>0</v>
      </c>
      <c r="AA8" s="2"/>
    </row>
    <row r="9" spans="1:27" s="25" customFormat="1" ht="25.5" x14ac:dyDescent="0.25">
      <c r="A9" s="12">
        <f>LOOKUP(B9,Avaliação!$D$2:$E$6)</f>
        <v>0</v>
      </c>
      <c r="B9" s="32" t="s">
        <v>33</v>
      </c>
      <c r="C9" s="17" t="s">
        <v>535</v>
      </c>
      <c r="D9" s="53"/>
      <c r="E9" s="26" t="s">
        <v>1240</v>
      </c>
      <c r="F9" s="12">
        <f>'D6'!A11</f>
        <v>0</v>
      </c>
      <c r="G9" s="12">
        <f>'R1'!A11</f>
        <v>0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</row>
    <row r="10" spans="1:27" ht="38.25" x14ac:dyDescent="0.25">
      <c r="A10" s="12">
        <f>LOOKUP(B10,Avaliação!$D$2:$E$6)</f>
        <v>0</v>
      </c>
      <c r="B10" s="32" t="s">
        <v>33</v>
      </c>
      <c r="C10" s="17" t="s">
        <v>1241</v>
      </c>
      <c r="D10" s="53"/>
      <c r="E10" s="26"/>
      <c r="AA10" s="2"/>
    </row>
    <row r="11" spans="1:27" ht="25.5" x14ac:dyDescent="0.25">
      <c r="A11" s="12">
        <f>LOOKUP(B11,Avaliação!$D$2:$E$6)</f>
        <v>0</v>
      </c>
      <c r="B11" s="32" t="s">
        <v>33</v>
      </c>
      <c r="C11" s="17" t="s">
        <v>607</v>
      </c>
      <c r="D11" s="53"/>
      <c r="E11" s="26" t="s">
        <v>1242</v>
      </c>
      <c r="F11" s="12">
        <f>'S1'!A15</f>
        <v>0</v>
      </c>
      <c r="G11" s="12">
        <f>'S4'!A15</f>
        <v>0</v>
      </c>
      <c r="H11" s="12">
        <f>'R1'!A13</f>
        <v>0</v>
      </c>
      <c r="AA11" s="2"/>
    </row>
    <row r="12" spans="1:27" ht="25.5" x14ac:dyDescent="0.25">
      <c r="A12" s="12">
        <f>LOOKUP(B12,Avaliação!$D$2:$E$6)</f>
        <v>0</v>
      </c>
      <c r="B12" s="32" t="s">
        <v>33</v>
      </c>
      <c r="C12" s="17" t="s">
        <v>90</v>
      </c>
      <c r="D12" s="53"/>
      <c r="E12" s="26" t="s">
        <v>1243</v>
      </c>
      <c r="F12" s="12">
        <f>'A2'!A8</f>
        <v>0</v>
      </c>
      <c r="G12" s="12">
        <f>'A4'!A4</f>
        <v>0</v>
      </c>
      <c r="H12" s="12">
        <f>'R1'!A14</f>
        <v>0</v>
      </c>
      <c r="AA12" s="2"/>
    </row>
    <row r="13" spans="1:27" x14ac:dyDescent="0.25">
      <c r="D13" s="27"/>
      <c r="E13" s="27"/>
      <c r="AA13" s="2"/>
    </row>
    <row r="14" spans="1:27" ht="32.25" customHeight="1" x14ac:dyDescent="0.25">
      <c r="A14" s="12">
        <f>(INT(AVERAGE(A15:A16))) + IF(AND((INT(AVERAGE(A15:A16))) &lt; AVERAGE(A15:A16), (AVERAGE(A17:A18) &gt; AVERAGE(A15:A16))), 1, 0)</f>
        <v>0</v>
      </c>
      <c r="B14" s="10" t="s">
        <v>29</v>
      </c>
      <c r="C14" s="10" t="s">
        <v>52</v>
      </c>
      <c r="D14" s="10" t="s">
        <v>31</v>
      </c>
      <c r="E14" s="10" t="s">
        <v>32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A14" s="2"/>
    </row>
    <row r="15" spans="1:27" ht="38.25" x14ac:dyDescent="0.25">
      <c r="A15" s="12">
        <f>LOOKUP(B15,Avaliação!$D$2:$E$6)</f>
        <v>0</v>
      </c>
      <c r="B15" s="32" t="s">
        <v>33</v>
      </c>
      <c r="C15" s="28" t="s">
        <v>158</v>
      </c>
      <c r="D15" s="53"/>
      <c r="E15" s="26" t="s">
        <v>1244</v>
      </c>
      <c r="F15" s="12">
        <f>'A4'!A16</f>
        <v>0</v>
      </c>
      <c r="G15" s="12">
        <f>'R1'!A17</f>
        <v>0</v>
      </c>
      <c r="H15" s="12">
        <f>'R3'!A12</f>
        <v>0</v>
      </c>
      <c r="AA15" s="2"/>
    </row>
    <row r="16" spans="1:27" ht="38.25" x14ac:dyDescent="0.25">
      <c r="A16" s="12">
        <f>LOOKUP(B16,Avaliação!$D$2:$E$6)</f>
        <v>0</v>
      </c>
      <c r="B16" s="32" t="s">
        <v>33</v>
      </c>
      <c r="C16" s="28" t="s">
        <v>1245</v>
      </c>
      <c r="D16" s="53"/>
      <c r="E16" s="26" t="s">
        <v>1246</v>
      </c>
      <c r="F16" s="12">
        <f>'R1'!A18</f>
        <v>0</v>
      </c>
      <c r="G16" s="12">
        <f>'R3'!A14</f>
        <v>0</v>
      </c>
      <c r="AA16" s="2"/>
    </row>
    <row r="17" spans="1:27" ht="25.5" x14ac:dyDescent="0.25">
      <c r="A17" s="12">
        <f>LOOKUP(B17,Avaliação!$D$2:$E$6)</f>
        <v>0</v>
      </c>
      <c r="B17" s="32" t="s">
        <v>33</v>
      </c>
      <c r="C17" s="17" t="s">
        <v>99</v>
      </c>
      <c r="D17" s="53"/>
      <c r="E17" s="26" t="s">
        <v>1247</v>
      </c>
      <c r="F17" s="12">
        <f>'A2'!A22</f>
        <v>0</v>
      </c>
      <c r="G17" s="12">
        <f>'A4'!A18</f>
        <v>0</v>
      </c>
      <c r="H17" s="12">
        <f>'R1'!A19</f>
        <v>0</v>
      </c>
      <c r="AA17" s="2"/>
    </row>
    <row r="18" spans="1:27" ht="51" x14ac:dyDescent="0.25">
      <c r="A18" s="12">
        <f>LOOKUP(B18,Avaliação!$D$2:$E$6)</f>
        <v>0</v>
      </c>
      <c r="B18" s="32" t="s">
        <v>33</v>
      </c>
      <c r="C18" s="17" t="s">
        <v>1209</v>
      </c>
      <c r="D18" s="53"/>
      <c r="E18" s="26" t="s">
        <v>1248</v>
      </c>
      <c r="F18" s="12">
        <f>'A6'!A25</f>
        <v>0</v>
      </c>
      <c r="G18" s="12">
        <f>'A7'!A19</f>
        <v>0</v>
      </c>
      <c r="H18" s="12">
        <f>'D1'!A19</f>
        <v>0</v>
      </c>
      <c r="I18" s="12">
        <f>'D2'!A19</f>
        <v>0</v>
      </c>
      <c r="J18" s="12">
        <f>'D3'!A22</f>
        <v>0</v>
      </c>
      <c r="K18" s="12">
        <f>'D7'!A27</f>
        <v>0</v>
      </c>
      <c r="L18" s="12">
        <f>'S5'!A24</f>
        <v>0</v>
      </c>
      <c r="M18" s="12">
        <f>'S6'!A18</f>
        <v>0</v>
      </c>
      <c r="N18" s="12">
        <f>'O1'!A14</f>
        <v>0</v>
      </c>
      <c r="O18" s="12">
        <f>'O3'!A20</f>
        <v>0</v>
      </c>
      <c r="P18" s="12">
        <f>'O4'!A22</f>
        <v>0</v>
      </c>
      <c r="Q18" s="12">
        <f>'O5'!A16</f>
        <v>0</v>
      </c>
      <c r="R18" s="12">
        <f>'O9'!A22</f>
        <v>0</v>
      </c>
      <c r="S18" s="12">
        <f>'R2'!A18</f>
        <v>0</v>
      </c>
      <c r="AA18" s="2"/>
    </row>
    <row r="19" spans="1:27" s="25" customFormat="1" x14ac:dyDescent="0.25">
      <c r="A19" s="12"/>
      <c r="B19" s="16"/>
      <c r="C19" s="16"/>
      <c r="D19" s="27"/>
      <c r="E19" s="27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</row>
    <row r="20" spans="1:27" ht="32.25" customHeight="1" x14ac:dyDescent="0.25">
      <c r="A20" s="12">
        <f>(INT(AVERAGE(A21:A22))) + IF(AND((INT(AVERAGE(A21:A22))) &lt; AVERAGE(A21:A22), (AVERAGE(A23:A24) &gt; AVERAGE(A21:A22))), 1, 0)</f>
        <v>0</v>
      </c>
      <c r="B20" s="10" t="s">
        <v>29</v>
      </c>
      <c r="C20" s="10" t="s">
        <v>60</v>
      </c>
      <c r="D20" s="10" t="s">
        <v>31</v>
      </c>
      <c r="E20" s="10" t="s">
        <v>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AA20" s="2"/>
    </row>
    <row r="21" spans="1:27" ht="25.5" x14ac:dyDescent="0.25">
      <c r="A21" s="12">
        <f>LOOKUP(B21,Avaliação!$D$2:$E$6)</f>
        <v>0</v>
      </c>
      <c r="B21" s="32" t="s">
        <v>33</v>
      </c>
      <c r="C21" s="28" t="s">
        <v>102</v>
      </c>
      <c r="D21" s="53"/>
      <c r="E21" s="26" t="s">
        <v>1249</v>
      </c>
      <c r="F21" s="12">
        <f>'A2'!A26</f>
        <v>0</v>
      </c>
      <c r="G21" s="12">
        <f>'A4'!A23</f>
        <v>0</v>
      </c>
      <c r="H21" s="12">
        <f>'R1'!A22</f>
        <v>0</v>
      </c>
      <c r="AA21" s="2"/>
    </row>
    <row r="22" spans="1:27" ht="38.25" x14ac:dyDescent="0.25">
      <c r="A22" s="12">
        <f>LOOKUP(B22,Avaliação!$D$2:$E$6)</f>
        <v>0</v>
      </c>
      <c r="B22" s="32" t="s">
        <v>33</v>
      </c>
      <c r="C22" s="28" t="s">
        <v>1250</v>
      </c>
      <c r="D22" s="52"/>
      <c r="E22" s="26"/>
      <c r="AA22" s="2"/>
    </row>
    <row r="23" spans="1:27" ht="25.5" x14ac:dyDescent="0.25">
      <c r="A23" s="12">
        <f>LOOKUP(B23,Avaliação!$D$2:$E$6)</f>
        <v>0</v>
      </c>
      <c r="B23" s="32" t="s">
        <v>33</v>
      </c>
      <c r="C23" s="17" t="s">
        <v>1069</v>
      </c>
      <c r="D23" s="53"/>
      <c r="E23" s="26" t="s">
        <v>1251</v>
      </c>
      <c r="F23" s="12">
        <f>'O6'!A26</f>
        <v>0</v>
      </c>
      <c r="G23" s="12">
        <f>'O7'!A27</f>
        <v>0</v>
      </c>
      <c r="H23" s="12">
        <f>'O8'!A21</f>
        <v>0</v>
      </c>
      <c r="I23" s="12">
        <f>'R1'!A26</f>
        <v>0</v>
      </c>
      <c r="J23" s="12">
        <f>'R3'!A20</f>
        <v>0</v>
      </c>
      <c r="AA23" s="2"/>
    </row>
    <row r="24" spans="1:27" ht="21.75" customHeight="1" x14ac:dyDescent="0.25">
      <c r="A24" s="12">
        <f>LOOKUP(B24,Avaliação!$D$2:$E$6)</f>
        <v>0</v>
      </c>
      <c r="B24" s="32" t="s">
        <v>33</v>
      </c>
      <c r="C24" s="17" t="s">
        <v>81</v>
      </c>
      <c r="D24" s="53"/>
      <c r="E24" s="26" t="s">
        <v>1252</v>
      </c>
      <c r="F24" s="12">
        <f>'A2'!A5</f>
        <v>0</v>
      </c>
      <c r="G24" s="12">
        <f>'R1'!A27</f>
        <v>0</v>
      </c>
      <c r="AA24" s="2"/>
    </row>
    <row r="25" spans="1:27" x14ac:dyDescent="0.25">
      <c r="D25" s="27"/>
      <c r="E25" s="27"/>
      <c r="AA25" s="2"/>
    </row>
    <row r="26" spans="1:27" ht="32.25" customHeight="1" x14ac:dyDescent="0.25">
      <c r="A26" s="12">
        <f>(INT(AVERAGE(A27))) + IF(AND((INT(AVERAGE(A27))) &lt; AVERAGE(A27), (AVERAGE(A28) &gt; AVERAGE(A27))), 1, 0)</f>
        <v>0</v>
      </c>
      <c r="B26" s="10" t="s">
        <v>29</v>
      </c>
      <c r="C26" s="10" t="s">
        <v>71</v>
      </c>
      <c r="D26" s="10" t="s">
        <v>31</v>
      </c>
      <c r="E26" s="10" t="s">
        <v>32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AA26" s="2"/>
    </row>
    <row r="27" spans="1:27" s="25" customFormat="1" ht="25.5" x14ac:dyDescent="0.25">
      <c r="A27" s="12">
        <f>LOOKUP(B27,Avaliação!$D$2:$E$6)</f>
        <v>0</v>
      </c>
      <c r="B27" s="32" t="s">
        <v>33</v>
      </c>
      <c r="C27" s="28" t="s">
        <v>172</v>
      </c>
      <c r="D27" s="53"/>
      <c r="E27" s="26" t="s">
        <v>1253</v>
      </c>
      <c r="F27" s="12">
        <f>'A5'!A32</f>
        <v>0</v>
      </c>
      <c r="G27" s="12">
        <f>'A4'!A30</f>
        <v>0</v>
      </c>
      <c r="H27" s="12">
        <f>'R1'!A30</f>
        <v>0</v>
      </c>
      <c r="I27" s="12">
        <f>'R3'!A23</f>
        <v>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</row>
    <row r="28" spans="1:27" ht="38.25" x14ac:dyDescent="0.25">
      <c r="A28" s="12">
        <f>LOOKUP(B28,Avaliação!$D$2:$E$6)</f>
        <v>0</v>
      </c>
      <c r="B28" s="32" t="s">
        <v>33</v>
      </c>
      <c r="C28" s="17" t="s">
        <v>525</v>
      </c>
      <c r="D28" s="53"/>
      <c r="E28" s="26" t="s">
        <v>1254</v>
      </c>
      <c r="F28" s="12">
        <f>'D5'!A41</f>
        <v>0</v>
      </c>
      <c r="AA28" s="2"/>
    </row>
    <row r="29" spans="1:27" ht="17.25" customHeight="1" x14ac:dyDescent="0.25">
      <c r="D29" s="27"/>
      <c r="E29" s="27"/>
      <c r="AA29" s="2"/>
    </row>
    <row r="30" spans="1:27" ht="18" customHeight="1" x14ac:dyDescent="0.25">
      <c r="D30" s="27"/>
      <c r="E30" s="27"/>
    </row>
    <row r="31" spans="1:27" x14ac:dyDescent="0.25">
      <c r="A31" s="56" t="s">
        <v>21</v>
      </c>
      <c r="B31" s="55"/>
      <c r="D31" s="27"/>
      <c r="E31" s="27"/>
    </row>
    <row r="32" spans="1:27" x14ac:dyDescent="0.25">
      <c r="A32" s="16">
        <v>0</v>
      </c>
      <c r="B32" s="59" t="s">
        <v>22</v>
      </c>
      <c r="D32" s="27"/>
      <c r="E32" s="27"/>
    </row>
    <row r="33" spans="1:27" x14ac:dyDescent="0.25">
      <c r="A33" s="16">
        <v>1</v>
      </c>
      <c r="B33" s="59" t="s">
        <v>23</v>
      </c>
      <c r="D33" s="27"/>
      <c r="E33" s="27"/>
    </row>
    <row r="34" spans="1:27" ht="16.5" customHeight="1" x14ac:dyDescent="0.25">
      <c r="A34" s="16">
        <v>2</v>
      </c>
      <c r="B34" s="59" t="s">
        <v>24</v>
      </c>
      <c r="D34" s="27"/>
      <c r="E34" s="27"/>
    </row>
    <row r="35" spans="1:27" x14ac:dyDescent="0.25">
      <c r="A35" s="16">
        <v>3</v>
      </c>
      <c r="B35" s="59" t="s">
        <v>25</v>
      </c>
      <c r="D35" s="27"/>
      <c r="E35" s="27"/>
    </row>
    <row r="36" spans="1:27" x14ac:dyDescent="0.25">
      <c r="A36" s="16">
        <v>4</v>
      </c>
      <c r="B36" s="59" t="s">
        <v>26</v>
      </c>
      <c r="D36" s="27"/>
      <c r="E36" s="27"/>
    </row>
    <row r="37" spans="1:27" s="25" customFormat="1" ht="18" customHeight="1" x14ac:dyDescent="0.25">
      <c r="A37" s="12"/>
      <c r="B37" s="16"/>
      <c r="C37" s="16"/>
      <c r="D37" s="27"/>
      <c r="E37" s="27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</row>
    <row r="38" spans="1:27" x14ac:dyDescent="0.25">
      <c r="A38" s="70" t="s">
        <v>74</v>
      </c>
      <c r="B38" s="16" t="s">
        <v>75</v>
      </c>
      <c r="D38" s="27"/>
      <c r="E38" s="27"/>
    </row>
    <row r="39" spans="1:27" x14ac:dyDescent="0.25">
      <c r="D39" s="27"/>
      <c r="E39" s="27"/>
    </row>
    <row r="40" spans="1:27" x14ac:dyDescent="0.25">
      <c r="D40" s="27"/>
      <c r="E40" s="27"/>
    </row>
    <row r="41" spans="1:27" x14ac:dyDescent="0.25">
      <c r="D41" s="27"/>
      <c r="E41" s="27"/>
    </row>
    <row r="42" spans="1:27" x14ac:dyDescent="0.25">
      <c r="D42" s="27"/>
      <c r="E42" s="27"/>
    </row>
    <row r="43" spans="1:27" x14ac:dyDescent="0.25">
      <c r="D43" s="27"/>
      <c r="E43" s="27"/>
    </row>
    <row r="44" spans="1:27" x14ac:dyDescent="0.25">
      <c r="D44" s="27"/>
      <c r="E44" s="27"/>
    </row>
    <row r="45" spans="1:27" x14ac:dyDescent="0.25">
      <c r="D45" s="27"/>
      <c r="E45" s="27"/>
    </row>
    <row r="46" spans="1:27" x14ac:dyDescent="0.25">
      <c r="D46" s="27"/>
      <c r="E46" s="27"/>
    </row>
    <row r="47" spans="1:27" x14ac:dyDescent="0.25">
      <c r="D47" s="27"/>
      <c r="E47" s="27"/>
    </row>
    <row r="48" spans="1:27" x14ac:dyDescent="0.25">
      <c r="D48" s="27"/>
      <c r="E48" s="27"/>
    </row>
    <row r="49" spans="4:5" x14ac:dyDescent="0.25">
      <c r="D49" s="27"/>
      <c r="E49" s="27"/>
    </row>
    <row r="50" spans="4:5" ht="15.75" customHeight="1" x14ac:dyDescent="0.25">
      <c r="D50" s="27"/>
      <c r="E50" s="27"/>
    </row>
    <row r="51" spans="4:5" ht="15.75" customHeight="1" x14ac:dyDescent="0.25">
      <c r="D51" s="27"/>
      <c r="E51" s="27"/>
    </row>
    <row r="52" spans="4:5" ht="15.75" customHeight="1" x14ac:dyDescent="0.25">
      <c r="D52" s="27"/>
      <c r="E52" s="27"/>
    </row>
    <row r="53" spans="4:5" ht="15.75" customHeight="1" x14ac:dyDescent="0.25">
      <c r="D53" s="27"/>
      <c r="E53" s="27"/>
    </row>
    <row r="54" spans="4:5" ht="15.75" customHeight="1" x14ac:dyDescent="0.25">
      <c r="D54" s="27"/>
      <c r="E54" s="27"/>
    </row>
    <row r="55" spans="4:5" ht="15.75" customHeight="1" x14ac:dyDescent="0.25">
      <c r="D55" s="27"/>
      <c r="E55" s="27"/>
    </row>
    <row r="56" spans="4:5" ht="15.75" customHeight="1" x14ac:dyDescent="0.25">
      <c r="D56" s="27"/>
      <c r="E56" s="27"/>
    </row>
    <row r="57" spans="4:5" ht="15.75" customHeight="1" x14ac:dyDescent="0.25">
      <c r="D57" s="27"/>
      <c r="E57" s="27"/>
    </row>
    <row r="58" spans="4:5" ht="15.75" customHeight="1" x14ac:dyDescent="0.25">
      <c r="D58" s="27"/>
      <c r="E58" s="27"/>
    </row>
    <row r="59" spans="4:5" ht="15.75" customHeight="1" x14ac:dyDescent="0.25">
      <c r="D59" s="27"/>
      <c r="E59" s="27"/>
    </row>
    <row r="60" spans="4:5" ht="15.75" customHeight="1" x14ac:dyDescent="0.25">
      <c r="D60" s="27"/>
      <c r="E60" s="27"/>
    </row>
    <row r="61" spans="4:5" ht="15.75" customHeight="1" x14ac:dyDescent="0.25">
      <c r="D61" s="27"/>
      <c r="E61" s="27"/>
    </row>
    <row r="62" spans="4:5" ht="15.75" customHeight="1" x14ac:dyDescent="0.25">
      <c r="D62" s="27"/>
      <c r="E62" s="27"/>
    </row>
    <row r="63" spans="4:5" ht="15.75" customHeight="1" x14ac:dyDescent="0.25">
      <c r="D63" s="27"/>
      <c r="E63" s="27"/>
    </row>
    <row r="64" spans="4:5" ht="15.75" customHeight="1" x14ac:dyDescent="0.25">
      <c r="D64" s="27"/>
      <c r="E64" s="27"/>
    </row>
    <row r="65" spans="4:5" ht="15.75" customHeight="1" x14ac:dyDescent="0.25">
      <c r="D65" s="27"/>
      <c r="E65" s="27"/>
    </row>
    <row r="66" spans="4:5" ht="15.75" customHeight="1" x14ac:dyDescent="0.25">
      <c r="D66" s="27"/>
      <c r="E66" s="27"/>
    </row>
    <row r="67" spans="4:5" ht="15.75" customHeight="1" x14ac:dyDescent="0.25">
      <c r="D67" s="27"/>
      <c r="E67" s="27"/>
    </row>
    <row r="68" spans="4:5" ht="15.75" customHeight="1" x14ac:dyDescent="0.25">
      <c r="D68" s="27"/>
      <c r="E68" s="27"/>
    </row>
    <row r="69" spans="4:5" ht="15.75" customHeight="1" x14ac:dyDescent="0.25">
      <c r="D69" s="27"/>
      <c r="E69" s="27"/>
    </row>
    <row r="70" spans="4:5" ht="15.75" customHeight="1" x14ac:dyDescent="0.25">
      <c r="D70" s="27"/>
      <c r="E70" s="27"/>
    </row>
    <row r="71" spans="4:5" ht="15.75" customHeight="1" x14ac:dyDescent="0.25">
      <c r="D71" s="27"/>
      <c r="E71" s="27"/>
    </row>
    <row r="72" spans="4:5" ht="15.75" customHeight="1" x14ac:dyDescent="0.25">
      <c r="D72" s="27"/>
      <c r="E72" s="27"/>
    </row>
    <row r="73" spans="4:5" ht="15.75" customHeight="1" x14ac:dyDescent="0.25">
      <c r="D73" s="27"/>
      <c r="E73" s="27"/>
    </row>
    <row r="74" spans="4:5" ht="15.75" customHeight="1" x14ac:dyDescent="0.25">
      <c r="D74" s="27"/>
      <c r="E74" s="27"/>
    </row>
    <row r="75" spans="4:5" ht="15.75" customHeight="1" x14ac:dyDescent="0.25">
      <c r="D75" s="27"/>
      <c r="E75" s="27"/>
    </row>
    <row r="76" spans="4:5" ht="15.75" customHeight="1" x14ac:dyDescent="0.25">
      <c r="D76" s="27"/>
      <c r="E76" s="27"/>
    </row>
    <row r="77" spans="4:5" ht="15.75" customHeight="1" x14ac:dyDescent="0.25">
      <c r="D77" s="27"/>
      <c r="E77" s="27"/>
    </row>
    <row r="78" spans="4:5" ht="15.75" customHeight="1" x14ac:dyDescent="0.25">
      <c r="D78" s="27"/>
      <c r="E78" s="27"/>
    </row>
    <row r="79" spans="4:5" ht="15.75" customHeight="1" x14ac:dyDescent="0.25">
      <c r="D79" s="27"/>
      <c r="E79" s="27"/>
    </row>
    <row r="80" spans="4:5" ht="15.75" customHeight="1" x14ac:dyDescent="0.25">
      <c r="D80" s="27"/>
      <c r="E80" s="27"/>
    </row>
    <row r="81" spans="4:5" ht="15.75" customHeight="1" x14ac:dyDescent="0.25">
      <c r="D81" s="27"/>
      <c r="E81" s="27"/>
    </row>
    <row r="82" spans="4:5" ht="15.75" customHeight="1" x14ac:dyDescent="0.25">
      <c r="D82" s="27"/>
      <c r="E82" s="27"/>
    </row>
    <row r="83" spans="4:5" ht="15.75" customHeight="1" x14ac:dyDescent="0.25">
      <c r="D83" s="27"/>
      <c r="E83" s="27"/>
    </row>
    <row r="84" spans="4:5" ht="15.75" customHeight="1" x14ac:dyDescent="0.25">
      <c r="D84" s="27"/>
      <c r="E84" s="27"/>
    </row>
    <row r="85" spans="4:5" ht="15.75" customHeight="1" x14ac:dyDescent="0.25">
      <c r="D85" s="27"/>
      <c r="E85" s="27"/>
    </row>
    <row r="86" spans="4:5" ht="15.75" customHeight="1" x14ac:dyDescent="0.25">
      <c r="D86" s="27"/>
      <c r="E86" s="27"/>
    </row>
    <row r="87" spans="4:5" ht="15.75" customHeight="1" x14ac:dyDescent="0.25">
      <c r="D87" s="27"/>
      <c r="E87" s="27"/>
    </row>
    <row r="88" spans="4:5" ht="15.75" customHeight="1" x14ac:dyDescent="0.25">
      <c r="D88" s="27"/>
      <c r="E88" s="27"/>
    </row>
    <row r="89" spans="4:5" ht="15.75" customHeight="1" x14ac:dyDescent="0.25">
      <c r="D89" s="27"/>
      <c r="E89" s="27"/>
    </row>
    <row r="90" spans="4:5" ht="15.75" customHeight="1" x14ac:dyDescent="0.25">
      <c r="D90" s="27"/>
      <c r="E90" s="27"/>
    </row>
    <row r="91" spans="4:5" ht="15.75" customHeight="1" x14ac:dyDescent="0.25">
      <c r="D91" s="27"/>
      <c r="E91" s="27"/>
    </row>
    <row r="92" spans="4:5" ht="15.75" customHeight="1" x14ac:dyDescent="0.25">
      <c r="D92" s="27"/>
      <c r="E92" s="27"/>
    </row>
    <row r="93" spans="4:5" ht="15.75" customHeight="1" x14ac:dyDescent="0.25">
      <c r="D93" s="27"/>
      <c r="E93" s="27"/>
    </row>
    <row r="94" spans="4:5" ht="15.75" customHeight="1" x14ac:dyDescent="0.25">
      <c r="D94" s="27"/>
      <c r="E94" s="27"/>
    </row>
    <row r="95" spans="4:5" ht="15.75" customHeight="1" x14ac:dyDescent="0.25">
      <c r="D95" s="27"/>
      <c r="E95" s="27"/>
    </row>
    <row r="96" spans="4:5" ht="15.75" customHeight="1" x14ac:dyDescent="0.25">
      <c r="D96" s="27"/>
      <c r="E96" s="27"/>
    </row>
    <row r="97" spans="4:5" ht="15.75" customHeight="1" x14ac:dyDescent="0.25">
      <c r="D97" s="27"/>
      <c r="E97" s="27"/>
    </row>
    <row r="98" spans="4:5" ht="15.75" customHeight="1" x14ac:dyDescent="0.25">
      <c r="D98" s="27"/>
      <c r="E98" s="27"/>
    </row>
    <row r="99" spans="4:5" ht="15.75" customHeight="1" x14ac:dyDescent="0.25">
      <c r="D99" s="27"/>
      <c r="E99" s="27"/>
    </row>
    <row r="100" spans="4:5" ht="15.75" customHeight="1" x14ac:dyDescent="0.25">
      <c r="D100" s="27"/>
      <c r="E100" s="27"/>
    </row>
    <row r="101" spans="4:5" ht="15.75" customHeight="1" x14ac:dyDescent="0.25">
      <c r="D101" s="27"/>
      <c r="E101" s="27"/>
    </row>
    <row r="102" spans="4:5" ht="15.75" customHeight="1" x14ac:dyDescent="0.25">
      <c r="D102" s="27"/>
      <c r="E102" s="27"/>
    </row>
    <row r="103" spans="4:5" ht="15.75" customHeight="1" x14ac:dyDescent="0.25">
      <c r="D103" s="27"/>
      <c r="E103" s="27"/>
    </row>
    <row r="104" spans="4:5" ht="15.75" customHeight="1" x14ac:dyDescent="0.25">
      <c r="D104" s="27"/>
      <c r="E104" s="27"/>
    </row>
    <row r="105" spans="4:5" ht="15.75" customHeight="1" x14ac:dyDescent="0.25">
      <c r="D105" s="27"/>
      <c r="E105" s="27"/>
    </row>
    <row r="106" spans="4:5" ht="15.75" customHeight="1" x14ac:dyDescent="0.25">
      <c r="D106" s="27"/>
      <c r="E106" s="27"/>
    </row>
    <row r="107" spans="4:5" ht="15.75" customHeight="1" x14ac:dyDescent="0.25">
      <c r="D107" s="27"/>
      <c r="E107" s="27"/>
    </row>
    <row r="108" spans="4:5" ht="15.75" customHeight="1" x14ac:dyDescent="0.25">
      <c r="D108" s="27"/>
      <c r="E108" s="27"/>
    </row>
    <row r="109" spans="4:5" ht="15.75" customHeight="1" x14ac:dyDescent="0.25">
      <c r="D109" s="27"/>
      <c r="E109" s="27"/>
    </row>
    <row r="110" spans="4:5" ht="15.75" customHeight="1" x14ac:dyDescent="0.25">
      <c r="D110" s="27"/>
      <c r="E110" s="27"/>
    </row>
    <row r="111" spans="4:5" ht="15.75" customHeight="1" x14ac:dyDescent="0.25">
      <c r="D111" s="27"/>
      <c r="E111" s="27"/>
    </row>
    <row r="112" spans="4:5" ht="15.75" customHeight="1" x14ac:dyDescent="0.25">
      <c r="D112" s="27"/>
      <c r="E112" s="27"/>
    </row>
    <row r="113" spans="4:5" ht="15.75" customHeight="1" x14ac:dyDescent="0.25">
      <c r="D113" s="27"/>
      <c r="E113" s="27"/>
    </row>
    <row r="114" spans="4:5" ht="15.75" customHeight="1" x14ac:dyDescent="0.25">
      <c r="D114" s="27"/>
      <c r="E114" s="27"/>
    </row>
    <row r="115" spans="4:5" ht="15.75" customHeight="1" x14ac:dyDescent="0.25">
      <c r="D115" s="27"/>
      <c r="E115" s="27"/>
    </row>
    <row r="116" spans="4:5" ht="15.75" customHeight="1" x14ac:dyDescent="0.25">
      <c r="D116" s="27"/>
      <c r="E116" s="27"/>
    </row>
    <row r="117" spans="4:5" ht="15.75" customHeight="1" x14ac:dyDescent="0.25">
      <c r="D117" s="27"/>
      <c r="E117" s="27"/>
    </row>
    <row r="118" spans="4:5" ht="15.75" customHeight="1" x14ac:dyDescent="0.25">
      <c r="D118" s="27"/>
      <c r="E118" s="27"/>
    </row>
    <row r="119" spans="4:5" ht="15.75" customHeight="1" x14ac:dyDescent="0.25">
      <c r="D119" s="27"/>
      <c r="E119" s="27"/>
    </row>
    <row r="120" spans="4:5" ht="15.75" customHeight="1" x14ac:dyDescent="0.25">
      <c r="D120" s="27"/>
      <c r="E120" s="27"/>
    </row>
    <row r="121" spans="4:5" ht="15.75" customHeight="1" x14ac:dyDescent="0.25">
      <c r="D121" s="27"/>
      <c r="E121" s="27"/>
    </row>
    <row r="122" spans="4:5" ht="15.75" customHeight="1" x14ac:dyDescent="0.25">
      <c r="D122" s="27"/>
      <c r="E122" s="27"/>
    </row>
    <row r="123" spans="4:5" ht="15.75" customHeight="1" x14ac:dyDescent="0.25">
      <c r="D123" s="27"/>
      <c r="E123" s="27"/>
    </row>
    <row r="124" spans="4:5" ht="15.75" customHeight="1" x14ac:dyDescent="0.25">
      <c r="D124" s="27"/>
      <c r="E124" s="27"/>
    </row>
    <row r="125" spans="4:5" ht="15.75" customHeight="1" x14ac:dyDescent="0.25">
      <c r="D125" s="27"/>
      <c r="E125" s="27"/>
    </row>
    <row r="126" spans="4:5" ht="15.75" customHeight="1" x14ac:dyDescent="0.25">
      <c r="D126" s="27"/>
      <c r="E126" s="27"/>
    </row>
    <row r="127" spans="4:5" ht="15.75" customHeight="1" x14ac:dyDescent="0.25">
      <c r="D127" s="27"/>
      <c r="E127" s="27"/>
    </row>
    <row r="128" spans="4:5" ht="15.75" customHeight="1" x14ac:dyDescent="0.25">
      <c r="D128" s="27"/>
      <c r="E128" s="27"/>
    </row>
    <row r="129" spans="4:5" ht="15.75" customHeight="1" x14ac:dyDescent="0.25">
      <c r="D129" s="27"/>
      <c r="E129" s="27"/>
    </row>
    <row r="130" spans="4:5" ht="15.75" customHeight="1" x14ac:dyDescent="0.25">
      <c r="D130" s="27"/>
      <c r="E130" s="27"/>
    </row>
    <row r="131" spans="4:5" ht="15.75" customHeight="1" x14ac:dyDescent="0.25">
      <c r="D131" s="27"/>
      <c r="E131" s="27"/>
    </row>
    <row r="132" spans="4:5" ht="15.75" customHeight="1" x14ac:dyDescent="0.25">
      <c r="D132" s="27"/>
      <c r="E132" s="27"/>
    </row>
    <row r="133" spans="4:5" ht="15.75" customHeight="1" x14ac:dyDescent="0.25">
      <c r="D133" s="27"/>
      <c r="E133" s="27"/>
    </row>
    <row r="134" spans="4:5" ht="15.75" customHeight="1" x14ac:dyDescent="0.25">
      <c r="D134" s="27"/>
      <c r="E134" s="27"/>
    </row>
    <row r="135" spans="4:5" ht="15.75" customHeight="1" x14ac:dyDescent="0.25">
      <c r="D135" s="27"/>
      <c r="E135" s="27"/>
    </row>
    <row r="136" spans="4:5" ht="15.75" customHeight="1" x14ac:dyDescent="0.25">
      <c r="D136" s="27"/>
      <c r="E136" s="27"/>
    </row>
    <row r="137" spans="4:5" ht="15.75" customHeight="1" x14ac:dyDescent="0.25">
      <c r="D137" s="27"/>
      <c r="E137" s="27"/>
    </row>
    <row r="138" spans="4:5" ht="15.75" customHeight="1" x14ac:dyDescent="0.25">
      <c r="D138" s="27"/>
      <c r="E138" s="27"/>
    </row>
    <row r="139" spans="4:5" ht="15.75" customHeight="1" x14ac:dyDescent="0.25">
      <c r="D139" s="27"/>
      <c r="E139" s="27"/>
    </row>
    <row r="140" spans="4:5" ht="15.75" customHeight="1" x14ac:dyDescent="0.25">
      <c r="D140" s="27"/>
      <c r="E140" s="27"/>
    </row>
    <row r="141" spans="4:5" ht="15.75" customHeight="1" x14ac:dyDescent="0.25">
      <c r="D141" s="27"/>
      <c r="E141" s="27"/>
    </row>
    <row r="142" spans="4:5" ht="15.75" customHeight="1" x14ac:dyDescent="0.25">
      <c r="D142" s="27"/>
      <c r="E142" s="27"/>
    </row>
    <row r="143" spans="4:5" ht="15.75" customHeight="1" x14ac:dyDescent="0.25">
      <c r="D143" s="27"/>
      <c r="E143" s="27"/>
    </row>
    <row r="144" spans="4:5" ht="15.75" customHeight="1" x14ac:dyDescent="0.25">
      <c r="D144" s="27"/>
      <c r="E144" s="27"/>
    </row>
    <row r="145" spans="4:5" ht="15.75" customHeight="1" x14ac:dyDescent="0.25">
      <c r="D145" s="27"/>
      <c r="E145" s="27"/>
    </row>
    <row r="146" spans="4:5" ht="15.75" customHeight="1" x14ac:dyDescent="0.25">
      <c r="D146" s="27"/>
      <c r="E146" s="27"/>
    </row>
    <row r="147" spans="4:5" ht="15.75" customHeight="1" x14ac:dyDescent="0.25">
      <c r="D147" s="27"/>
      <c r="E147" s="27"/>
    </row>
    <row r="148" spans="4:5" ht="15.75" customHeight="1" x14ac:dyDescent="0.25">
      <c r="D148" s="27"/>
      <c r="E148" s="27"/>
    </row>
    <row r="149" spans="4:5" ht="15.75" customHeight="1" x14ac:dyDescent="0.25">
      <c r="D149" s="27"/>
      <c r="E149" s="27"/>
    </row>
    <row r="150" spans="4:5" ht="15.75" customHeight="1" x14ac:dyDescent="0.25">
      <c r="D150" s="27"/>
      <c r="E150" s="27"/>
    </row>
    <row r="151" spans="4:5" ht="15.75" customHeight="1" x14ac:dyDescent="0.25">
      <c r="D151" s="27"/>
      <c r="E151" s="27"/>
    </row>
    <row r="152" spans="4:5" ht="15.75" customHeight="1" x14ac:dyDescent="0.25">
      <c r="D152" s="27"/>
      <c r="E152" s="27"/>
    </row>
    <row r="153" spans="4:5" ht="15.75" customHeight="1" x14ac:dyDescent="0.25">
      <c r="D153" s="27"/>
      <c r="E153" s="27"/>
    </row>
    <row r="154" spans="4:5" ht="15.75" customHeight="1" x14ac:dyDescent="0.25">
      <c r="D154" s="27"/>
      <c r="E154" s="27"/>
    </row>
    <row r="155" spans="4:5" ht="15.75" customHeight="1" x14ac:dyDescent="0.25">
      <c r="D155" s="27"/>
      <c r="E155" s="27"/>
    </row>
    <row r="156" spans="4:5" ht="15.75" customHeight="1" x14ac:dyDescent="0.25">
      <c r="D156" s="27"/>
      <c r="E156" s="27"/>
    </row>
    <row r="157" spans="4:5" ht="15.75" customHeight="1" x14ac:dyDescent="0.25">
      <c r="D157" s="27"/>
      <c r="E157" s="27"/>
    </row>
    <row r="158" spans="4:5" ht="15.75" customHeight="1" x14ac:dyDescent="0.25">
      <c r="D158" s="27"/>
      <c r="E158" s="27"/>
    </row>
    <row r="159" spans="4:5" ht="15.75" customHeight="1" x14ac:dyDescent="0.25">
      <c r="D159" s="27"/>
      <c r="E159" s="27"/>
    </row>
    <row r="160" spans="4:5" ht="15.75" customHeight="1" x14ac:dyDescent="0.25">
      <c r="D160" s="27"/>
      <c r="E160" s="27"/>
    </row>
    <row r="161" spans="4:5" ht="15.75" customHeight="1" x14ac:dyDescent="0.25">
      <c r="D161" s="27"/>
      <c r="E161" s="27"/>
    </row>
    <row r="162" spans="4:5" ht="15.75" customHeight="1" x14ac:dyDescent="0.25">
      <c r="D162" s="27"/>
      <c r="E162" s="27"/>
    </row>
    <row r="163" spans="4:5" ht="15.75" customHeight="1" x14ac:dyDescent="0.25">
      <c r="D163" s="27"/>
      <c r="E163" s="27"/>
    </row>
    <row r="164" spans="4:5" ht="15.75" customHeight="1" x14ac:dyDescent="0.25">
      <c r="D164" s="27"/>
      <c r="E164" s="27"/>
    </row>
    <row r="165" spans="4:5" ht="15.75" customHeight="1" x14ac:dyDescent="0.25">
      <c r="D165" s="27"/>
      <c r="E165" s="27"/>
    </row>
    <row r="166" spans="4:5" ht="15.75" customHeight="1" x14ac:dyDescent="0.25">
      <c r="D166" s="27"/>
      <c r="E166" s="27"/>
    </row>
    <row r="167" spans="4:5" ht="15.75" customHeight="1" x14ac:dyDescent="0.25">
      <c r="D167" s="27"/>
      <c r="E167" s="27"/>
    </row>
    <row r="168" spans="4:5" ht="15.75" customHeight="1" x14ac:dyDescent="0.25">
      <c r="D168" s="27"/>
      <c r="E168" s="27"/>
    </row>
    <row r="169" spans="4:5" ht="15.75" customHeight="1" x14ac:dyDescent="0.25">
      <c r="D169" s="27"/>
      <c r="E169" s="27"/>
    </row>
    <row r="170" spans="4:5" ht="15.75" customHeight="1" x14ac:dyDescent="0.25">
      <c r="D170" s="27"/>
      <c r="E170" s="27"/>
    </row>
    <row r="171" spans="4:5" ht="15.75" customHeight="1" x14ac:dyDescent="0.25">
      <c r="D171" s="27"/>
      <c r="E171" s="27"/>
    </row>
    <row r="172" spans="4:5" ht="15.75" customHeight="1" x14ac:dyDescent="0.25">
      <c r="D172" s="27"/>
      <c r="E172" s="27"/>
    </row>
    <row r="173" spans="4:5" ht="15.75" customHeight="1" x14ac:dyDescent="0.25">
      <c r="D173" s="27"/>
      <c r="E173" s="27"/>
    </row>
    <row r="174" spans="4:5" ht="15.75" customHeight="1" x14ac:dyDescent="0.25">
      <c r="D174" s="27"/>
      <c r="E174" s="27"/>
    </row>
    <row r="175" spans="4:5" ht="15.75" customHeight="1" x14ac:dyDescent="0.25">
      <c r="D175" s="27"/>
      <c r="E175" s="27"/>
    </row>
    <row r="176" spans="4:5" ht="15.75" customHeight="1" x14ac:dyDescent="0.25">
      <c r="D176" s="27"/>
      <c r="E176" s="27"/>
    </row>
    <row r="177" spans="4:5" ht="15.75" customHeight="1" x14ac:dyDescent="0.25">
      <c r="D177" s="27"/>
      <c r="E177" s="27"/>
    </row>
    <row r="178" spans="4:5" ht="15.75" customHeight="1" x14ac:dyDescent="0.25">
      <c r="D178" s="27"/>
      <c r="E178" s="27"/>
    </row>
    <row r="179" spans="4:5" ht="15.75" customHeight="1" x14ac:dyDescent="0.25">
      <c r="D179" s="27"/>
      <c r="E179" s="27"/>
    </row>
    <row r="180" spans="4:5" ht="15.75" customHeight="1" x14ac:dyDescent="0.25">
      <c r="D180" s="27"/>
      <c r="E180" s="27"/>
    </row>
    <row r="181" spans="4:5" ht="15.75" customHeight="1" x14ac:dyDescent="0.25">
      <c r="D181" s="27"/>
      <c r="E181" s="27"/>
    </row>
    <row r="182" spans="4:5" ht="15.75" customHeight="1" x14ac:dyDescent="0.25">
      <c r="D182" s="27"/>
      <c r="E182" s="27"/>
    </row>
    <row r="183" spans="4:5" ht="15.75" customHeight="1" x14ac:dyDescent="0.25">
      <c r="D183" s="27"/>
      <c r="E183" s="27"/>
    </row>
    <row r="184" spans="4:5" ht="15.75" customHeight="1" x14ac:dyDescent="0.25">
      <c r="D184" s="27"/>
      <c r="E184" s="27"/>
    </row>
    <row r="185" spans="4:5" ht="15.75" customHeight="1" x14ac:dyDescent="0.25">
      <c r="D185" s="27"/>
      <c r="E185" s="27"/>
    </row>
    <row r="186" spans="4:5" ht="15.75" customHeight="1" x14ac:dyDescent="0.25">
      <c r="D186" s="27"/>
      <c r="E186" s="27"/>
    </row>
    <row r="187" spans="4:5" ht="15.75" customHeight="1" x14ac:dyDescent="0.25">
      <c r="D187" s="27"/>
      <c r="E187" s="27"/>
    </row>
    <row r="188" spans="4:5" ht="15.75" customHeight="1" x14ac:dyDescent="0.25">
      <c r="D188" s="27"/>
      <c r="E188" s="27"/>
    </row>
    <row r="189" spans="4:5" ht="15.75" customHeight="1" x14ac:dyDescent="0.25">
      <c r="D189" s="27"/>
      <c r="E189" s="27"/>
    </row>
    <row r="190" spans="4:5" ht="15.75" customHeight="1" x14ac:dyDescent="0.25">
      <c r="D190" s="27"/>
      <c r="E190" s="27"/>
    </row>
    <row r="191" spans="4:5" ht="15.75" customHeight="1" x14ac:dyDescent="0.25">
      <c r="D191" s="27"/>
      <c r="E191" s="27"/>
    </row>
    <row r="192" spans="4:5" ht="15.75" customHeight="1" x14ac:dyDescent="0.25">
      <c r="D192" s="27"/>
      <c r="E192" s="27"/>
    </row>
    <row r="193" spans="4:5" ht="15.75" customHeight="1" x14ac:dyDescent="0.25">
      <c r="D193" s="27"/>
      <c r="E193" s="27"/>
    </row>
    <row r="194" spans="4:5" ht="15.75" customHeight="1" x14ac:dyDescent="0.25">
      <c r="D194" s="27"/>
      <c r="E194" s="27"/>
    </row>
    <row r="195" spans="4:5" ht="15.75" customHeight="1" x14ac:dyDescent="0.25">
      <c r="D195" s="27"/>
      <c r="E195" s="27"/>
    </row>
    <row r="196" spans="4:5" ht="15.75" customHeight="1" x14ac:dyDescent="0.25">
      <c r="D196" s="27"/>
      <c r="E196" s="27"/>
    </row>
    <row r="197" spans="4:5" ht="15.75" customHeight="1" x14ac:dyDescent="0.25">
      <c r="D197" s="27"/>
      <c r="E197" s="27"/>
    </row>
    <row r="198" spans="4:5" ht="15.75" customHeight="1" x14ac:dyDescent="0.25">
      <c r="D198" s="27"/>
      <c r="E198" s="27"/>
    </row>
    <row r="199" spans="4:5" ht="15.75" customHeight="1" x14ac:dyDescent="0.25">
      <c r="D199" s="27"/>
      <c r="E199" s="27"/>
    </row>
    <row r="200" spans="4:5" ht="15.75" customHeight="1" x14ac:dyDescent="0.25">
      <c r="D200" s="27"/>
      <c r="E200" s="27"/>
    </row>
    <row r="201" spans="4:5" ht="15.75" customHeight="1" x14ac:dyDescent="0.25">
      <c r="D201" s="27"/>
      <c r="E201" s="27"/>
    </row>
    <row r="202" spans="4:5" ht="15.75" customHeight="1" x14ac:dyDescent="0.25">
      <c r="D202" s="27"/>
      <c r="E202" s="27"/>
    </row>
    <row r="203" spans="4:5" ht="15.75" customHeight="1" x14ac:dyDescent="0.25">
      <c r="D203" s="27"/>
      <c r="E203" s="27"/>
    </row>
    <row r="204" spans="4:5" ht="15.75" customHeight="1" x14ac:dyDescent="0.25">
      <c r="D204" s="27"/>
      <c r="E204" s="27"/>
    </row>
    <row r="205" spans="4:5" ht="15.75" customHeight="1" x14ac:dyDescent="0.25">
      <c r="D205" s="27"/>
      <c r="E205" s="27"/>
    </row>
    <row r="206" spans="4:5" ht="15.75" customHeight="1" x14ac:dyDescent="0.25">
      <c r="D206" s="27"/>
      <c r="E206" s="27"/>
    </row>
    <row r="207" spans="4:5" ht="15.75" customHeight="1" x14ac:dyDescent="0.25">
      <c r="D207" s="27"/>
      <c r="E207" s="27"/>
    </row>
    <row r="208" spans="4:5" ht="15.75" customHeight="1" x14ac:dyDescent="0.25">
      <c r="D208" s="27"/>
      <c r="E208" s="27"/>
    </row>
    <row r="209" spans="4:5" ht="15.75" customHeight="1" x14ac:dyDescent="0.25">
      <c r="D209" s="27"/>
      <c r="E209" s="27"/>
    </row>
    <row r="210" spans="4:5" ht="15.75" customHeight="1" x14ac:dyDescent="0.25">
      <c r="D210" s="27"/>
      <c r="E210" s="27"/>
    </row>
    <row r="211" spans="4:5" ht="15.75" customHeight="1" x14ac:dyDescent="0.25">
      <c r="D211" s="27"/>
      <c r="E211" s="27"/>
    </row>
    <row r="212" spans="4:5" ht="15.75" customHeight="1" x14ac:dyDescent="0.25">
      <c r="D212" s="27"/>
      <c r="E212" s="27"/>
    </row>
    <row r="213" spans="4:5" ht="15.75" customHeight="1" x14ac:dyDescent="0.25">
      <c r="D213" s="27"/>
      <c r="E213" s="27"/>
    </row>
    <row r="214" spans="4:5" ht="15.75" customHeight="1" x14ac:dyDescent="0.25">
      <c r="D214" s="27"/>
      <c r="E214" s="27"/>
    </row>
    <row r="215" spans="4:5" ht="15.75" customHeight="1" x14ac:dyDescent="0.25">
      <c r="D215" s="27"/>
      <c r="E215" s="27"/>
    </row>
    <row r="216" spans="4:5" ht="15.75" customHeight="1" x14ac:dyDescent="0.25">
      <c r="D216" s="27"/>
      <c r="E216" s="27"/>
    </row>
    <row r="217" spans="4:5" ht="15.75" customHeight="1" x14ac:dyDescent="0.25">
      <c r="D217" s="27"/>
      <c r="E217" s="27"/>
    </row>
    <row r="218" spans="4:5" ht="15.75" customHeight="1" x14ac:dyDescent="0.25">
      <c r="D218" s="27"/>
      <c r="E218" s="27"/>
    </row>
    <row r="219" spans="4:5" ht="15.75" customHeight="1" x14ac:dyDescent="0.25">
      <c r="D219" s="27"/>
      <c r="E219" s="27"/>
    </row>
    <row r="220" spans="4:5" ht="15.75" customHeight="1" x14ac:dyDescent="0.25">
      <c r="D220" s="27"/>
      <c r="E220" s="27"/>
    </row>
    <row r="221" spans="4:5" ht="15.75" customHeight="1" x14ac:dyDescent="0.25">
      <c r="D221" s="27"/>
      <c r="E221" s="27"/>
    </row>
    <row r="222" spans="4:5" ht="15.75" customHeight="1" x14ac:dyDescent="0.25">
      <c r="D222" s="27"/>
      <c r="E222" s="27"/>
    </row>
    <row r="223" spans="4:5" ht="15.75" customHeight="1" x14ac:dyDescent="0.25">
      <c r="D223" s="27"/>
      <c r="E223" s="27"/>
    </row>
    <row r="224" spans="4:5" ht="15.75" customHeight="1" x14ac:dyDescent="0.25">
      <c r="D224" s="27"/>
      <c r="E224" s="27"/>
    </row>
    <row r="225" spans="4:5" ht="15.75" customHeight="1" x14ac:dyDescent="0.25">
      <c r="D225" s="27"/>
      <c r="E225" s="27"/>
    </row>
    <row r="226" spans="4:5" ht="15.75" customHeight="1" x14ac:dyDescent="0.25">
      <c r="D226" s="27"/>
      <c r="E226" s="27"/>
    </row>
    <row r="227" spans="4:5" ht="15.75" customHeight="1" x14ac:dyDescent="0.25">
      <c r="D227" s="27"/>
      <c r="E227" s="27"/>
    </row>
    <row r="228" spans="4:5" ht="15.75" customHeight="1" x14ac:dyDescent="0.25">
      <c r="D228" s="27"/>
      <c r="E228" s="27"/>
    </row>
    <row r="229" spans="4:5" ht="15.75" customHeight="1" x14ac:dyDescent="0.25">
      <c r="D229" s="27"/>
      <c r="E229" s="27"/>
    </row>
    <row r="230" spans="4:5" ht="15.75" customHeight="1" x14ac:dyDescent="0.25">
      <c r="D230" s="27"/>
      <c r="E230" s="27"/>
    </row>
    <row r="231" spans="4:5" ht="15.75" customHeight="1" x14ac:dyDescent="0.25">
      <c r="D231" s="27"/>
      <c r="E231" s="27"/>
    </row>
    <row r="232" spans="4:5" ht="15.75" customHeight="1" x14ac:dyDescent="0.25">
      <c r="D232" s="27"/>
      <c r="E232" s="27"/>
    </row>
    <row r="233" spans="4:5" ht="15.75" customHeight="1" x14ac:dyDescent="0.25">
      <c r="D233" s="27"/>
      <c r="E233" s="27"/>
    </row>
    <row r="234" spans="4:5" ht="15.75" customHeight="1" x14ac:dyDescent="0.25">
      <c r="D234" s="27"/>
      <c r="E234" s="27"/>
    </row>
    <row r="235" spans="4:5" ht="15.75" customHeight="1" x14ac:dyDescent="0.25">
      <c r="D235" s="27"/>
      <c r="E235" s="27"/>
    </row>
    <row r="236" spans="4:5" ht="15.75" customHeight="1" x14ac:dyDescent="0.25">
      <c r="D236" s="27"/>
      <c r="E236" s="27"/>
    </row>
    <row r="237" spans="4:5" ht="15.75" customHeight="1" x14ac:dyDescent="0.25">
      <c r="D237" s="27"/>
      <c r="E237" s="27"/>
    </row>
    <row r="238" spans="4:5" ht="15.75" customHeight="1" x14ac:dyDescent="0.25">
      <c r="D238" s="27"/>
      <c r="E238" s="27"/>
    </row>
    <row r="239" spans="4:5" ht="15.75" customHeight="1" x14ac:dyDescent="0.25">
      <c r="D239" s="27"/>
      <c r="E239" s="27"/>
    </row>
    <row r="240" spans="4:5" ht="15.75" customHeight="1" x14ac:dyDescent="0.25">
      <c r="D240" s="27"/>
      <c r="E240" s="27"/>
    </row>
    <row r="241" spans="4:5" ht="15.75" customHeight="1" x14ac:dyDescent="0.25">
      <c r="D241" s="27"/>
      <c r="E241" s="27"/>
    </row>
    <row r="242" spans="4:5" ht="15.75" customHeight="1" x14ac:dyDescent="0.25">
      <c r="D242" s="27"/>
      <c r="E242" s="27"/>
    </row>
    <row r="243" spans="4:5" ht="15.75" customHeight="1" x14ac:dyDescent="0.25">
      <c r="D243" s="27"/>
      <c r="E243" s="27"/>
    </row>
    <row r="244" spans="4:5" ht="15.75" customHeight="1" x14ac:dyDescent="0.25">
      <c r="D244" s="27"/>
      <c r="E244" s="27"/>
    </row>
    <row r="245" spans="4:5" ht="15.75" customHeight="1" x14ac:dyDescent="0.25">
      <c r="D245" s="27"/>
      <c r="E245" s="27"/>
    </row>
    <row r="246" spans="4:5" ht="15.75" customHeight="1" x14ac:dyDescent="0.25">
      <c r="D246" s="27"/>
      <c r="E246" s="27"/>
    </row>
    <row r="247" spans="4:5" ht="15.75" customHeight="1" x14ac:dyDescent="0.25">
      <c r="D247" s="27"/>
      <c r="E247" s="27"/>
    </row>
    <row r="248" spans="4:5" ht="15.75" customHeight="1" x14ac:dyDescent="0.25">
      <c r="D248" s="27"/>
      <c r="E248" s="27"/>
    </row>
    <row r="249" spans="4:5" ht="15.75" customHeight="1" x14ac:dyDescent="0.25">
      <c r="D249" s="27"/>
      <c r="E249" s="27"/>
    </row>
    <row r="250" spans="4:5" ht="15.75" customHeight="1" x14ac:dyDescent="0.25">
      <c r="D250" s="27"/>
      <c r="E250" s="27"/>
    </row>
    <row r="251" spans="4:5" ht="15.75" customHeight="1" x14ac:dyDescent="0.25">
      <c r="D251" s="27"/>
      <c r="E251" s="27"/>
    </row>
    <row r="252" spans="4:5" ht="15.75" customHeight="1" x14ac:dyDescent="0.25">
      <c r="D252" s="27"/>
      <c r="E252" s="27"/>
    </row>
    <row r="253" spans="4:5" ht="15.75" customHeight="1" x14ac:dyDescent="0.25">
      <c r="D253" s="27"/>
      <c r="E253" s="27"/>
    </row>
    <row r="254" spans="4:5" ht="15.75" customHeight="1" x14ac:dyDescent="0.25">
      <c r="D254" s="27"/>
      <c r="E254" s="27"/>
    </row>
    <row r="255" spans="4:5" ht="15.75" customHeight="1" x14ac:dyDescent="0.25">
      <c r="D255" s="27"/>
      <c r="E255" s="27"/>
    </row>
    <row r="256" spans="4:5" ht="15.75" customHeight="1" x14ac:dyDescent="0.25">
      <c r="D256" s="27"/>
      <c r="E256" s="27"/>
    </row>
    <row r="257" spans="4:5" ht="15.75" customHeight="1" x14ac:dyDescent="0.25">
      <c r="D257" s="27"/>
      <c r="E257" s="27"/>
    </row>
    <row r="258" spans="4:5" ht="15.75" customHeight="1" x14ac:dyDescent="0.25">
      <c r="D258" s="27"/>
      <c r="E258" s="27"/>
    </row>
    <row r="259" spans="4:5" ht="15.75" customHeight="1" x14ac:dyDescent="0.25">
      <c r="D259" s="27"/>
      <c r="E259" s="27"/>
    </row>
    <row r="260" spans="4:5" ht="15.75" customHeight="1" x14ac:dyDescent="0.25">
      <c r="D260" s="27"/>
      <c r="E260" s="27"/>
    </row>
    <row r="261" spans="4:5" ht="15.75" customHeight="1" x14ac:dyDescent="0.25">
      <c r="D261" s="27"/>
      <c r="E261" s="27"/>
    </row>
    <row r="262" spans="4:5" ht="15.75" customHeight="1" x14ac:dyDescent="0.25">
      <c r="D262" s="27"/>
      <c r="E262" s="27"/>
    </row>
    <row r="263" spans="4:5" ht="15.75" customHeight="1" x14ac:dyDescent="0.25">
      <c r="D263" s="27"/>
      <c r="E263" s="27"/>
    </row>
    <row r="264" spans="4:5" ht="15.75" customHeight="1" x14ac:dyDescent="0.25">
      <c r="D264" s="27"/>
      <c r="E264" s="27"/>
    </row>
    <row r="265" spans="4:5" ht="15.75" customHeight="1" x14ac:dyDescent="0.25">
      <c r="D265" s="27"/>
      <c r="E265" s="27"/>
    </row>
    <row r="266" spans="4:5" ht="15.75" customHeight="1" x14ac:dyDescent="0.25">
      <c r="D266" s="27"/>
      <c r="E266" s="27"/>
    </row>
    <row r="267" spans="4:5" ht="15.75" customHeight="1" x14ac:dyDescent="0.25">
      <c r="D267" s="27"/>
      <c r="E267" s="27"/>
    </row>
    <row r="268" spans="4:5" ht="15.75" customHeight="1" x14ac:dyDescent="0.25">
      <c r="D268" s="27"/>
      <c r="E268" s="27"/>
    </row>
    <row r="269" spans="4:5" ht="15.75" customHeight="1" x14ac:dyDescent="0.25">
      <c r="D269" s="27"/>
      <c r="E269" s="27"/>
    </row>
    <row r="270" spans="4:5" ht="15.75" customHeight="1" x14ac:dyDescent="0.25">
      <c r="D270" s="27"/>
      <c r="E270" s="27"/>
    </row>
    <row r="271" spans="4:5" ht="15.75" customHeight="1" x14ac:dyDescent="0.25">
      <c r="D271" s="27"/>
      <c r="E271" s="27"/>
    </row>
    <row r="272" spans="4:5" ht="15.75" customHeight="1" x14ac:dyDescent="0.25">
      <c r="D272" s="27"/>
      <c r="E272" s="27"/>
    </row>
    <row r="273" spans="4:5" ht="15.75" customHeight="1" x14ac:dyDescent="0.25">
      <c r="D273" s="27"/>
      <c r="E273" s="27"/>
    </row>
    <row r="274" spans="4:5" ht="15.75" customHeight="1" x14ac:dyDescent="0.25">
      <c r="D274" s="27"/>
      <c r="E274" s="27"/>
    </row>
    <row r="275" spans="4:5" ht="15.75" customHeight="1" x14ac:dyDescent="0.25">
      <c r="D275" s="27"/>
      <c r="E275" s="27"/>
    </row>
    <row r="276" spans="4:5" ht="15.75" customHeight="1" x14ac:dyDescent="0.25">
      <c r="D276" s="27"/>
      <c r="E276" s="27"/>
    </row>
    <row r="277" spans="4:5" ht="15.75" customHeight="1" x14ac:dyDescent="0.25">
      <c r="D277" s="27"/>
      <c r="E277" s="27"/>
    </row>
    <row r="278" spans="4:5" ht="15.75" customHeight="1" x14ac:dyDescent="0.25">
      <c r="D278" s="27"/>
      <c r="E278" s="27"/>
    </row>
    <row r="279" spans="4:5" ht="15.75" customHeight="1" x14ac:dyDescent="0.25">
      <c r="D279" s="27"/>
      <c r="E279" s="27"/>
    </row>
    <row r="280" spans="4:5" ht="15.75" customHeight="1" x14ac:dyDescent="0.25">
      <c r="D280" s="27"/>
      <c r="E280" s="27"/>
    </row>
    <row r="281" spans="4:5" ht="15.75" customHeight="1" x14ac:dyDescent="0.25">
      <c r="D281" s="27"/>
      <c r="E281" s="27"/>
    </row>
    <row r="282" spans="4:5" ht="15.75" customHeight="1" x14ac:dyDescent="0.25">
      <c r="D282" s="27"/>
      <c r="E282" s="27"/>
    </row>
    <row r="283" spans="4:5" ht="15.75" customHeight="1" x14ac:dyDescent="0.25">
      <c r="D283" s="27"/>
      <c r="E283" s="27"/>
    </row>
    <row r="284" spans="4:5" ht="15.75" customHeight="1" x14ac:dyDescent="0.25">
      <c r="D284" s="27"/>
      <c r="E284" s="27"/>
    </row>
    <row r="285" spans="4:5" ht="15.75" customHeight="1" x14ac:dyDescent="0.25">
      <c r="D285" s="27"/>
      <c r="E285" s="27"/>
    </row>
    <row r="286" spans="4:5" ht="15.75" customHeight="1" x14ac:dyDescent="0.25">
      <c r="D286" s="27"/>
      <c r="E286" s="27"/>
    </row>
    <row r="287" spans="4:5" ht="15.75" customHeight="1" x14ac:dyDescent="0.25">
      <c r="D287" s="27"/>
      <c r="E287" s="27"/>
    </row>
    <row r="288" spans="4:5" ht="15.75" customHeight="1" x14ac:dyDescent="0.25">
      <c r="D288" s="27"/>
      <c r="E288" s="27"/>
    </row>
    <row r="289" spans="4:5" ht="15.75" customHeight="1" x14ac:dyDescent="0.25">
      <c r="D289" s="27"/>
      <c r="E289" s="27"/>
    </row>
    <row r="290" spans="4:5" ht="15.75" customHeight="1" x14ac:dyDescent="0.25">
      <c r="D290" s="27"/>
      <c r="E290" s="27"/>
    </row>
    <row r="291" spans="4:5" ht="15.75" customHeight="1" x14ac:dyDescent="0.25">
      <c r="D291" s="27"/>
      <c r="E291" s="27"/>
    </row>
    <row r="292" spans="4:5" ht="15.75" customHeight="1" x14ac:dyDescent="0.25">
      <c r="D292" s="27"/>
      <c r="E292" s="27"/>
    </row>
    <row r="293" spans="4:5" ht="15.75" customHeight="1" x14ac:dyDescent="0.25">
      <c r="D293" s="27"/>
      <c r="E293" s="27"/>
    </row>
    <row r="294" spans="4:5" ht="15.75" customHeight="1" x14ac:dyDescent="0.25">
      <c r="D294" s="27"/>
      <c r="E294" s="27"/>
    </row>
    <row r="295" spans="4:5" ht="15.75" customHeight="1" x14ac:dyDescent="0.25">
      <c r="D295" s="27"/>
      <c r="E295" s="27"/>
    </row>
    <row r="296" spans="4:5" ht="15.75" customHeight="1" x14ac:dyDescent="0.25">
      <c r="D296" s="27"/>
      <c r="E296" s="27"/>
    </row>
    <row r="297" spans="4:5" ht="15.75" customHeight="1" x14ac:dyDescent="0.25">
      <c r="D297" s="27"/>
      <c r="E297" s="27"/>
    </row>
    <row r="298" spans="4:5" ht="15.75" customHeight="1" x14ac:dyDescent="0.25">
      <c r="D298" s="27"/>
      <c r="E298" s="27"/>
    </row>
    <row r="299" spans="4:5" ht="15.75" customHeight="1" x14ac:dyDescent="0.25">
      <c r="D299" s="27"/>
      <c r="E299" s="27"/>
    </row>
    <row r="300" spans="4:5" ht="15.75" customHeight="1" x14ac:dyDescent="0.25">
      <c r="D300" s="27"/>
      <c r="E300" s="27"/>
    </row>
    <row r="301" spans="4:5" ht="15.75" customHeight="1" x14ac:dyDescent="0.25">
      <c r="D301" s="27"/>
      <c r="E301" s="27"/>
    </row>
    <row r="302" spans="4:5" ht="15.75" customHeight="1" x14ac:dyDescent="0.25">
      <c r="D302" s="27"/>
      <c r="E302" s="27"/>
    </row>
    <row r="303" spans="4:5" ht="15.75" customHeight="1" x14ac:dyDescent="0.25">
      <c r="D303" s="27"/>
      <c r="E303" s="27"/>
    </row>
    <row r="304" spans="4:5" ht="15.75" customHeight="1" x14ac:dyDescent="0.25">
      <c r="D304" s="27"/>
      <c r="E304" s="27"/>
    </row>
    <row r="305" spans="4:5" ht="15.75" customHeight="1" x14ac:dyDescent="0.25">
      <c r="D305" s="27"/>
      <c r="E305" s="27"/>
    </row>
    <row r="306" spans="4:5" ht="15.75" customHeight="1" x14ac:dyDescent="0.25">
      <c r="D306" s="27"/>
      <c r="E306" s="27"/>
    </row>
    <row r="307" spans="4:5" ht="15.75" customHeight="1" x14ac:dyDescent="0.25">
      <c r="D307" s="27"/>
      <c r="E307" s="27"/>
    </row>
    <row r="308" spans="4:5" ht="15.75" customHeight="1" x14ac:dyDescent="0.25">
      <c r="D308" s="27"/>
      <c r="E308" s="27"/>
    </row>
    <row r="309" spans="4:5" ht="15.75" customHeight="1" x14ac:dyDescent="0.25">
      <c r="D309" s="27"/>
      <c r="E309" s="27"/>
    </row>
    <row r="310" spans="4:5" ht="15.75" customHeight="1" x14ac:dyDescent="0.25">
      <c r="D310" s="27"/>
      <c r="E310" s="27"/>
    </row>
    <row r="311" spans="4:5" ht="15.75" customHeight="1" x14ac:dyDescent="0.25">
      <c r="D311" s="27"/>
      <c r="E311" s="27"/>
    </row>
    <row r="312" spans="4:5" ht="15.75" customHeight="1" x14ac:dyDescent="0.25">
      <c r="D312" s="27"/>
      <c r="E312" s="27"/>
    </row>
    <row r="313" spans="4:5" ht="15.75" customHeight="1" x14ac:dyDescent="0.25">
      <c r="D313" s="27"/>
      <c r="E313" s="27"/>
    </row>
    <row r="314" spans="4:5" ht="15.75" customHeight="1" x14ac:dyDescent="0.25">
      <c r="D314" s="27"/>
      <c r="E314" s="27"/>
    </row>
    <row r="315" spans="4:5" ht="15.75" customHeight="1" x14ac:dyDescent="0.25">
      <c r="D315" s="27"/>
      <c r="E315" s="27"/>
    </row>
    <row r="316" spans="4:5" ht="15.75" customHeight="1" x14ac:dyDescent="0.25">
      <c r="D316" s="27"/>
      <c r="E316" s="27"/>
    </row>
    <row r="317" spans="4:5" ht="15.75" customHeight="1" x14ac:dyDescent="0.25">
      <c r="D317" s="27"/>
      <c r="E317" s="27"/>
    </row>
    <row r="318" spans="4:5" ht="15.75" customHeight="1" x14ac:dyDescent="0.25">
      <c r="D318" s="27"/>
      <c r="E318" s="27"/>
    </row>
    <row r="319" spans="4:5" ht="15.75" customHeight="1" x14ac:dyDescent="0.25">
      <c r="D319" s="27"/>
      <c r="E319" s="27"/>
    </row>
    <row r="320" spans="4:5" ht="15.75" customHeight="1" x14ac:dyDescent="0.25">
      <c r="D320" s="27"/>
      <c r="E320" s="27"/>
    </row>
    <row r="321" spans="4:5" ht="15.75" customHeight="1" x14ac:dyDescent="0.25">
      <c r="D321" s="27"/>
      <c r="E321" s="27"/>
    </row>
    <row r="322" spans="4:5" ht="15.75" customHeight="1" x14ac:dyDescent="0.25">
      <c r="D322" s="27"/>
      <c r="E322" s="27"/>
    </row>
    <row r="323" spans="4:5" ht="15.75" customHeight="1" x14ac:dyDescent="0.25">
      <c r="D323" s="27"/>
      <c r="E323" s="27"/>
    </row>
    <row r="324" spans="4:5" ht="15.75" customHeight="1" x14ac:dyDescent="0.25">
      <c r="D324" s="27"/>
      <c r="E324" s="27"/>
    </row>
    <row r="325" spans="4:5" ht="15.75" customHeight="1" x14ac:dyDescent="0.25">
      <c r="D325" s="27"/>
      <c r="E325" s="27"/>
    </row>
    <row r="326" spans="4:5" ht="15.75" customHeight="1" x14ac:dyDescent="0.25">
      <c r="D326" s="27"/>
      <c r="E326" s="27"/>
    </row>
    <row r="327" spans="4:5" ht="15.75" customHeight="1" x14ac:dyDescent="0.25">
      <c r="D327" s="27"/>
      <c r="E327" s="27"/>
    </row>
    <row r="328" spans="4:5" ht="15.75" customHeight="1" x14ac:dyDescent="0.25">
      <c r="D328" s="27"/>
      <c r="E328" s="27"/>
    </row>
    <row r="329" spans="4:5" ht="15.75" customHeight="1" x14ac:dyDescent="0.25">
      <c r="D329" s="27"/>
      <c r="E329" s="27"/>
    </row>
    <row r="330" spans="4:5" ht="15.75" customHeight="1" x14ac:dyDescent="0.25">
      <c r="D330" s="27"/>
      <c r="E330" s="27"/>
    </row>
    <row r="331" spans="4:5" ht="15.75" customHeight="1" x14ac:dyDescent="0.25">
      <c r="D331" s="27"/>
      <c r="E331" s="27"/>
    </row>
    <row r="332" spans="4:5" ht="15.75" customHeight="1" x14ac:dyDescent="0.25">
      <c r="D332" s="27"/>
      <c r="E332" s="27"/>
    </row>
    <row r="333" spans="4:5" ht="15.75" customHeight="1" x14ac:dyDescent="0.25">
      <c r="D333" s="27"/>
      <c r="E333" s="27"/>
    </row>
    <row r="334" spans="4:5" ht="15.75" customHeight="1" x14ac:dyDescent="0.25">
      <c r="D334" s="27"/>
      <c r="E334" s="27"/>
    </row>
    <row r="335" spans="4:5" ht="15.75" customHeight="1" x14ac:dyDescent="0.25">
      <c r="D335" s="27"/>
      <c r="E335" s="27"/>
    </row>
    <row r="336" spans="4:5" ht="15.75" customHeight="1" x14ac:dyDescent="0.25">
      <c r="D336" s="27"/>
      <c r="E336" s="27"/>
    </row>
    <row r="337" spans="4:5" ht="15.75" customHeight="1" x14ac:dyDescent="0.25">
      <c r="D337" s="27"/>
      <c r="E337" s="27"/>
    </row>
    <row r="338" spans="4:5" ht="15.75" customHeight="1" x14ac:dyDescent="0.25">
      <c r="D338" s="27"/>
      <c r="E338" s="27"/>
    </row>
    <row r="339" spans="4:5" ht="15.75" customHeight="1" x14ac:dyDescent="0.25">
      <c r="D339" s="27"/>
      <c r="E339" s="27"/>
    </row>
    <row r="340" spans="4:5" ht="15.75" customHeight="1" x14ac:dyDescent="0.25">
      <c r="D340" s="27"/>
      <c r="E340" s="27"/>
    </row>
    <row r="341" spans="4:5" ht="15.75" customHeight="1" x14ac:dyDescent="0.25">
      <c r="D341" s="27"/>
      <c r="E341" s="27"/>
    </row>
    <row r="342" spans="4:5" ht="15.75" customHeight="1" x14ac:dyDescent="0.25">
      <c r="D342" s="27"/>
      <c r="E342" s="27"/>
    </row>
    <row r="343" spans="4:5" ht="15.75" customHeight="1" x14ac:dyDescent="0.25">
      <c r="D343" s="27"/>
      <c r="E343" s="27"/>
    </row>
    <row r="344" spans="4:5" ht="15.75" customHeight="1" x14ac:dyDescent="0.25">
      <c r="D344" s="27"/>
      <c r="E344" s="27"/>
    </row>
    <row r="345" spans="4:5" ht="15.75" customHeight="1" x14ac:dyDescent="0.25">
      <c r="D345" s="27"/>
      <c r="E345" s="27"/>
    </row>
    <row r="346" spans="4:5" ht="15.75" customHeight="1" x14ac:dyDescent="0.25">
      <c r="D346" s="27"/>
      <c r="E346" s="27"/>
    </row>
    <row r="347" spans="4:5" ht="15.75" customHeight="1" x14ac:dyDescent="0.25">
      <c r="D347" s="27"/>
      <c r="E347" s="27"/>
    </row>
    <row r="348" spans="4:5" ht="15.75" customHeight="1" x14ac:dyDescent="0.25">
      <c r="D348" s="27"/>
      <c r="E348" s="27"/>
    </row>
    <row r="349" spans="4:5" ht="15.75" customHeight="1" x14ac:dyDescent="0.25">
      <c r="D349" s="27"/>
      <c r="E349" s="27"/>
    </row>
    <row r="350" spans="4:5" ht="15.75" customHeight="1" x14ac:dyDescent="0.25">
      <c r="D350" s="27"/>
      <c r="E350" s="27"/>
    </row>
    <row r="351" spans="4:5" ht="15.75" customHeight="1" x14ac:dyDescent="0.25">
      <c r="D351" s="27"/>
      <c r="E351" s="27"/>
    </row>
    <row r="352" spans="4:5" ht="15.75" customHeight="1" x14ac:dyDescent="0.25">
      <c r="D352" s="27"/>
      <c r="E352" s="27"/>
    </row>
    <row r="353" spans="4:5" ht="15.75" customHeight="1" x14ac:dyDescent="0.25">
      <c r="D353" s="27"/>
      <c r="E353" s="27"/>
    </row>
    <row r="354" spans="4:5" ht="15.75" customHeight="1" x14ac:dyDescent="0.25">
      <c r="D354" s="27"/>
      <c r="E354" s="27"/>
    </row>
    <row r="355" spans="4:5" ht="15.75" customHeight="1" x14ac:dyDescent="0.25">
      <c r="D355" s="27"/>
      <c r="E355" s="27"/>
    </row>
    <row r="356" spans="4:5" ht="15.75" customHeight="1" x14ac:dyDescent="0.25">
      <c r="D356" s="27"/>
      <c r="E356" s="27"/>
    </row>
    <row r="357" spans="4:5" ht="15.75" customHeight="1" x14ac:dyDescent="0.25">
      <c r="D357" s="27"/>
      <c r="E357" s="27"/>
    </row>
    <row r="358" spans="4:5" ht="15.75" customHeight="1" x14ac:dyDescent="0.25">
      <c r="D358" s="27"/>
      <c r="E358" s="27"/>
    </row>
    <row r="359" spans="4:5" ht="15.75" customHeight="1" x14ac:dyDescent="0.25">
      <c r="D359" s="27"/>
      <c r="E359" s="27"/>
    </row>
    <row r="360" spans="4:5" ht="15.75" customHeight="1" x14ac:dyDescent="0.25">
      <c r="D360" s="27"/>
      <c r="E360" s="27"/>
    </row>
    <row r="361" spans="4:5" ht="15.75" customHeight="1" x14ac:dyDescent="0.25">
      <c r="D361" s="27"/>
      <c r="E361" s="27"/>
    </row>
    <row r="362" spans="4:5" ht="15.75" customHeight="1" x14ac:dyDescent="0.25">
      <c r="D362" s="27"/>
      <c r="E362" s="27"/>
    </row>
    <row r="363" spans="4:5" ht="15.75" customHeight="1" x14ac:dyDescent="0.25">
      <c r="D363" s="27"/>
      <c r="E363" s="27"/>
    </row>
    <row r="364" spans="4:5" ht="15.75" customHeight="1" x14ac:dyDescent="0.25">
      <c r="D364" s="27"/>
      <c r="E364" s="27"/>
    </row>
    <row r="365" spans="4:5" ht="15.75" customHeight="1" x14ac:dyDescent="0.25">
      <c r="D365" s="27"/>
      <c r="E365" s="27"/>
    </row>
    <row r="366" spans="4:5" ht="15.75" customHeight="1" x14ac:dyDescent="0.25">
      <c r="D366" s="27"/>
      <c r="E366" s="27"/>
    </row>
    <row r="367" spans="4:5" ht="15.75" customHeight="1" x14ac:dyDescent="0.25">
      <c r="D367" s="27"/>
      <c r="E367" s="27"/>
    </row>
    <row r="368" spans="4:5" ht="15.75" customHeight="1" x14ac:dyDescent="0.25">
      <c r="D368" s="27"/>
      <c r="E368" s="27"/>
    </row>
    <row r="369" spans="4:5" ht="15.75" customHeight="1" x14ac:dyDescent="0.25">
      <c r="D369" s="27"/>
      <c r="E369" s="27"/>
    </row>
    <row r="370" spans="4:5" ht="15.75" customHeight="1" x14ac:dyDescent="0.25">
      <c r="D370" s="27"/>
      <c r="E370" s="27"/>
    </row>
    <row r="371" spans="4:5" ht="15.75" customHeight="1" x14ac:dyDescent="0.25">
      <c r="D371" s="27"/>
      <c r="E371" s="27"/>
    </row>
    <row r="372" spans="4:5" ht="15.75" customHeight="1" x14ac:dyDescent="0.25">
      <c r="D372" s="27"/>
      <c r="E372" s="27"/>
    </row>
    <row r="373" spans="4:5" ht="15.75" customHeight="1" x14ac:dyDescent="0.25">
      <c r="D373" s="27"/>
      <c r="E373" s="27"/>
    </row>
    <row r="374" spans="4:5" ht="15.75" customHeight="1" x14ac:dyDescent="0.25">
      <c r="D374" s="27"/>
      <c r="E374" s="27"/>
    </row>
    <row r="375" spans="4:5" ht="15.75" customHeight="1" x14ac:dyDescent="0.25">
      <c r="D375" s="27"/>
      <c r="E375" s="27"/>
    </row>
    <row r="376" spans="4:5" ht="15.75" customHeight="1" x14ac:dyDescent="0.25">
      <c r="D376" s="27"/>
      <c r="E376" s="27"/>
    </row>
    <row r="377" spans="4:5" ht="15.75" customHeight="1" x14ac:dyDescent="0.25">
      <c r="D377" s="27"/>
      <c r="E377" s="27"/>
    </row>
    <row r="378" spans="4:5" ht="15.75" customHeight="1" x14ac:dyDescent="0.25">
      <c r="D378" s="27"/>
      <c r="E378" s="27"/>
    </row>
    <row r="379" spans="4:5" ht="15.75" customHeight="1" x14ac:dyDescent="0.25">
      <c r="D379" s="27"/>
      <c r="E379" s="27"/>
    </row>
    <row r="380" spans="4:5" ht="15.75" customHeight="1" x14ac:dyDescent="0.25">
      <c r="D380" s="27"/>
      <c r="E380" s="27"/>
    </row>
    <row r="381" spans="4:5" ht="15.75" customHeight="1" x14ac:dyDescent="0.25">
      <c r="D381" s="27"/>
      <c r="E381" s="27"/>
    </row>
    <row r="382" spans="4:5" ht="15.75" customHeight="1" x14ac:dyDescent="0.25">
      <c r="D382" s="27"/>
      <c r="E382" s="27"/>
    </row>
    <row r="383" spans="4:5" ht="15.75" customHeight="1" x14ac:dyDescent="0.25">
      <c r="D383" s="27"/>
      <c r="E383" s="27"/>
    </row>
    <row r="384" spans="4:5" ht="15.75" customHeight="1" x14ac:dyDescent="0.25">
      <c r="D384" s="27"/>
      <c r="E384" s="27"/>
    </row>
    <row r="385" spans="4:5" ht="15.75" customHeight="1" x14ac:dyDescent="0.25">
      <c r="D385" s="27"/>
      <c r="E385" s="27"/>
    </row>
    <row r="386" spans="4:5" ht="15.75" customHeight="1" x14ac:dyDescent="0.25">
      <c r="D386" s="27"/>
      <c r="E386" s="27"/>
    </row>
    <row r="387" spans="4:5" ht="15.75" customHeight="1" x14ac:dyDescent="0.25">
      <c r="D387" s="27"/>
      <c r="E387" s="27"/>
    </row>
    <row r="388" spans="4:5" ht="15.75" customHeight="1" x14ac:dyDescent="0.25">
      <c r="D388" s="27"/>
      <c r="E388" s="27"/>
    </row>
    <row r="389" spans="4:5" ht="15.75" customHeight="1" x14ac:dyDescent="0.25">
      <c r="D389" s="27"/>
      <c r="E389" s="27"/>
    </row>
    <row r="390" spans="4:5" ht="15.75" customHeight="1" x14ac:dyDescent="0.25">
      <c r="D390" s="27"/>
      <c r="E390" s="27"/>
    </row>
    <row r="391" spans="4:5" ht="15.75" customHeight="1" x14ac:dyDescent="0.25">
      <c r="D391" s="27"/>
      <c r="E391" s="27"/>
    </row>
    <row r="392" spans="4:5" ht="15.75" customHeight="1" x14ac:dyDescent="0.25">
      <c r="D392" s="27"/>
      <c r="E392" s="27"/>
    </row>
    <row r="393" spans="4:5" ht="15.75" customHeight="1" x14ac:dyDescent="0.25">
      <c r="D393" s="27"/>
      <c r="E393" s="27"/>
    </row>
    <row r="394" spans="4:5" ht="15.75" customHeight="1" x14ac:dyDescent="0.25">
      <c r="D394" s="27"/>
      <c r="E394" s="27"/>
    </row>
    <row r="395" spans="4:5" ht="15.75" customHeight="1" x14ac:dyDescent="0.25">
      <c r="D395" s="27"/>
      <c r="E395" s="27"/>
    </row>
    <row r="396" spans="4:5" ht="15.75" customHeight="1" x14ac:dyDescent="0.25">
      <c r="D396" s="27"/>
      <c r="E396" s="27"/>
    </row>
    <row r="397" spans="4:5" ht="15.75" customHeight="1" x14ac:dyDescent="0.25">
      <c r="D397" s="27"/>
      <c r="E397" s="27"/>
    </row>
    <row r="398" spans="4:5" ht="15.75" customHeight="1" x14ac:dyDescent="0.25">
      <c r="D398" s="27"/>
      <c r="E398" s="27"/>
    </row>
    <row r="399" spans="4:5" ht="15.75" customHeight="1" x14ac:dyDescent="0.25">
      <c r="D399" s="27"/>
      <c r="E399" s="27"/>
    </row>
    <row r="400" spans="4:5" ht="15.75" customHeight="1" x14ac:dyDescent="0.25">
      <c r="D400" s="27"/>
      <c r="E400" s="27"/>
    </row>
    <row r="401" spans="4:5" ht="15.75" customHeight="1" x14ac:dyDescent="0.25">
      <c r="D401" s="27"/>
      <c r="E401" s="27"/>
    </row>
    <row r="402" spans="4:5" ht="15.75" customHeight="1" x14ac:dyDescent="0.25">
      <c r="D402" s="27"/>
      <c r="E402" s="27"/>
    </row>
    <row r="403" spans="4:5" ht="15.75" customHeight="1" x14ac:dyDescent="0.25">
      <c r="D403" s="27"/>
      <c r="E403" s="27"/>
    </row>
    <row r="404" spans="4:5" ht="15.75" customHeight="1" x14ac:dyDescent="0.25">
      <c r="D404" s="27"/>
      <c r="E404" s="27"/>
    </row>
    <row r="405" spans="4:5" ht="15.75" customHeight="1" x14ac:dyDescent="0.25">
      <c r="D405" s="27"/>
      <c r="E405" s="27"/>
    </row>
    <row r="406" spans="4:5" ht="15.75" customHeight="1" x14ac:dyDescent="0.25">
      <c r="D406" s="27"/>
      <c r="E406" s="27"/>
    </row>
    <row r="407" spans="4:5" ht="15.75" customHeight="1" x14ac:dyDescent="0.25">
      <c r="D407" s="27"/>
      <c r="E407" s="27"/>
    </row>
    <row r="408" spans="4:5" ht="15.75" customHeight="1" x14ac:dyDescent="0.25">
      <c r="D408" s="27"/>
      <c r="E408" s="27"/>
    </row>
    <row r="409" spans="4:5" ht="15.75" customHeight="1" x14ac:dyDescent="0.25">
      <c r="D409" s="27"/>
      <c r="E409" s="27"/>
    </row>
    <row r="410" spans="4:5" ht="15.75" customHeight="1" x14ac:dyDescent="0.25">
      <c r="D410" s="27"/>
      <c r="E410" s="27"/>
    </row>
    <row r="411" spans="4:5" ht="15.75" customHeight="1" x14ac:dyDescent="0.25">
      <c r="D411" s="27"/>
      <c r="E411" s="27"/>
    </row>
    <row r="412" spans="4:5" ht="15.75" customHeight="1" x14ac:dyDescent="0.25">
      <c r="D412" s="27"/>
      <c r="E412" s="27"/>
    </row>
    <row r="413" spans="4:5" ht="15.75" customHeight="1" x14ac:dyDescent="0.25">
      <c r="D413" s="27"/>
      <c r="E413" s="27"/>
    </row>
    <row r="414" spans="4:5" ht="15.75" customHeight="1" x14ac:dyDescent="0.25">
      <c r="D414" s="27"/>
      <c r="E414" s="27"/>
    </row>
    <row r="415" spans="4:5" ht="15.75" customHeight="1" x14ac:dyDescent="0.25">
      <c r="D415" s="27"/>
      <c r="E415" s="27"/>
    </row>
    <row r="416" spans="4:5" ht="15.75" customHeight="1" x14ac:dyDescent="0.25">
      <c r="D416" s="27"/>
      <c r="E416" s="27"/>
    </row>
    <row r="417" spans="4:5" ht="15.75" customHeight="1" x14ac:dyDescent="0.25">
      <c r="D417" s="27"/>
      <c r="E417" s="27"/>
    </row>
    <row r="418" spans="4:5" ht="15.75" customHeight="1" x14ac:dyDescent="0.25">
      <c r="D418" s="27"/>
      <c r="E418" s="27"/>
    </row>
    <row r="419" spans="4:5" ht="15.75" customHeight="1" x14ac:dyDescent="0.25">
      <c r="D419" s="27"/>
      <c r="E419" s="27"/>
    </row>
    <row r="420" spans="4:5" ht="15.75" customHeight="1" x14ac:dyDescent="0.25">
      <c r="D420" s="27"/>
      <c r="E420" s="27"/>
    </row>
    <row r="421" spans="4:5" ht="15.75" customHeight="1" x14ac:dyDescent="0.25">
      <c r="D421" s="27"/>
      <c r="E421" s="27"/>
    </row>
    <row r="422" spans="4:5" ht="15.75" customHeight="1" x14ac:dyDescent="0.25">
      <c r="D422" s="27"/>
      <c r="E422" s="27"/>
    </row>
    <row r="423" spans="4:5" ht="15.75" customHeight="1" x14ac:dyDescent="0.25">
      <c r="D423" s="27"/>
      <c r="E423" s="27"/>
    </row>
    <row r="424" spans="4:5" ht="15.75" customHeight="1" x14ac:dyDescent="0.25">
      <c r="D424" s="27"/>
      <c r="E424" s="27"/>
    </row>
    <row r="425" spans="4:5" ht="15.75" customHeight="1" x14ac:dyDescent="0.25">
      <c r="D425" s="27"/>
      <c r="E425" s="27"/>
    </row>
    <row r="426" spans="4:5" ht="15.75" customHeight="1" x14ac:dyDescent="0.25">
      <c r="D426" s="27"/>
      <c r="E426" s="27"/>
    </row>
    <row r="427" spans="4:5" ht="15.75" customHeight="1" x14ac:dyDescent="0.25">
      <c r="D427" s="27"/>
      <c r="E427" s="27"/>
    </row>
    <row r="428" spans="4:5" ht="15.75" customHeight="1" x14ac:dyDescent="0.25">
      <c r="D428" s="27"/>
      <c r="E428" s="27"/>
    </row>
    <row r="429" spans="4:5" ht="15.75" customHeight="1" x14ac:dyDescent="0.25">
      <c r="D429" s="27"/>
      <c r="E429" s="27"/>
    </row>
    <row r="430" spans="4:5" ht="15.75" customHeight="1" x14ac:dyDescent="0.25">
      <c r="D430" s="27"/>
      <c r="E430" s="27"/>
    </row>
    <row r="431" spans="4:5" ht="15.75" customHeight="1" x14ac:dyDescent="0.25">
      <c r="D431" s="27"/>
      <c r="E431" s="27"/>
    </row>
    <row r="432" spans="4:5" ht="15.75" customHeight="1" x14ac:dyDescent="0.25">
      <c r="D432" s="27"/>
      <c r="E432" s="27"/>
    </row>
    <row r="433" spans="4:5" ht="15.75" customHeight="1" x14ac:dyDescent="0.25">
      <c r="D433" s="27"/>
      <c r="E433" s="27"/>
    </row>
    <row r="434" spans="4:5" ht="15.75" customHeight="1" x14ac:dyDescent="0.25">
      <c r="D434" s="27"/>
      <c r="E434" s="27"/>
    </row>
    <row r="435" spans="4:5" ht="15.75" customHeight="1" x14ac:dyDescent="0.25">
      <c r="D435" s="27"/>
      <c r="E435" s="27"/>
    </row>
    <row r="436" spans="4:5" ht="15.75" customHeight="1" x14ac:dyDescent="0.25">
      <c r="D436" s="27"/>
      <c r="E436" s="27"/>
    </row>
    <row r="437" spans="4:5" ht="15.75" customHeight="1" x14ac:dyDescent="0.25">
      <c r="D437" s="27"/>
      <c r="E437" s="27"/>
    </row>
    <row r="438" spans="4:5" ht="15.75" customHeight="1" x14ac:dyDescent="0.25">
      <c r="D438" s="27"/>
      <c r="E438" s="27"/>
    </row>
    <row r="439" spans="4:5" ht="15.75" customHeight="1" x14ac:dyDescent="0.25">
      <c r="D439" s="27"/>
      <c r="E439" s="27"/>
    </row>
    <row r="440" spans="4:5" ht="15.75" customHeight="1" x14ac:dyDescent="0.25">
      <c r="D440" s="27"/>
      <c r="E440" s="27"/>
    </row>
    <row r="441" spans="4:5" ht="15.75" customHeight="1" x14ac:dyDescent="0.25">
      <c r="D441" s="27"/>
      <c r="E441" s="27"/>
    </row>
    <row r="442" spans="4:5" ht="15.75" customHeight="1" x14ac:dyDescent="0.25">
      <c r="D442" s="27"/>
      <c r="E442" s="27"/>
    </row>
    <row r="443" spans="4:5" ht="15.75" customHeight="1" x14ac:dyDescent="0.25">
      <c r="D443" s="27"/>
      <c r="E443" s="27"/>
    </row>
    <row r="444" spans="4:5" ht="15.75" customHeight="1" x14ac:dyDescent="0.25">
      <c r="D444" s="27"/>
      <c r="E444" s="27"/>
    </row>
    <row r="445" spans="4:5" ht="15.75" customHeight="1" x14ac:dyDescent="0.25">
      <c r="D445" s="27"/>
      <c r="E445" s="27"/>
    </row>
    <row r="446" spans="4:5" ht="15.75" customHeight="1" x14ac:dyDescent="0.25">
      <c r="D446" s="27"/>
      <c r="E446" s="27"/>
    </row>
    <row r="447" spans="4:5" ht="15.75" customHeight="1" x14ac:dyDescent="0.25">
      <c r="D447" s="27"/>
      <c r="E447" s="27"/>
    </row>
    <row r="448" spans="4:5" ht="15.75" customHeight="1" x14ac:dyDescent="0.25">
      <c r="D448" s="27"/>
      <c r="E448" s="27"/>
    </row>
    <row r="449" spans="4:5" ht="15.75" customHeight="1" x14ac:dyDescent="0.25">
      <c r="D449" s="27"/>
      <c r="E449" s="27"/>
    </row>
    <row r="450" spans="4:5" ht="15.75" customHeight="1" x14ac:dyDescent="0.25">
      <c r="D450" s="27"/>
      <c r="E450" s="27"/>
    </row>
    <row r="451" spans="4:5" ht="15.75" customHeight="1" x14ac:dyDescent="0.25">
      <c r="D451" s="27"/>
      <c r="E451" s="27"/>
    </row>
    <row r="452" spans="4:5" ht="15.75" customHeight="1" x14ac:dyDescent="0.25">
      <c r="D452" s="27"/>
      <c r="E452" s="27"/>
    </row>
    <row r="453" spans="4:5" ht="15.75" customHeight="1" x14ac:dyDescent="0.25">
      <c r="D453" s="27"/>
      <c r="E453" s="27"/>
    </row>
    <row r="454" spans="4:5" ht="15.75" customHeight="1" x14ac:dyDescent="0.25">
      <c r="D454" s="27"/>
      <c r="E454" s="27"/>
    </row>
    <row r="455" spans="4:5" ht="15.75" customHeight="1" x14ac:dyDescent="0.25">
      <c r="D455" s="27"/>
      <c r="E455" s="27"/>
    </row>
    <row r="456" spans="4:5" ht="15.75" customHeight="1" x14ac:dyDescent="0.25">
      <c r="D456" s="27"/>
      <c r="E456" s="27"/>
    </row>
    <row r="457" spans="4:5" ht="15.75" customHeight="1" x14ac:dyDescent="0.25">
      <c r="D457" s="27"/>
      <c r="E457" s="27"/>
    </row>
    <row r="458" spans="4:5" ht="15.75" customHeight="1" x14ac:dyDescent="0.25">
      <c r="D458" s="27"/>
      <c r="E458" s="27"/>
    </row>
    <row r="459" spans="4:5" ht="15.75" customHeight="1" x14ac:dyDescent="0.25">
      <c r="D459" s="27"/>
      <c r="E459" s="27"/>
    </row>
    <row r="460" spans="4:5" ht="15.75" customHeight="1" x14ac:dyDescent="0.25">
      <c r="D460" s="27"/>
      <c r="E460" s="27"/>
    </row>
    <row r="461" spans="4:5" ht="15.75" customHeight="1" x14ac:dyDescent="0.25">
      <c r="D461" s="27"/>
      <c r="E461" s="27"/>
    </row>
    <row r="462" spans="4:5" ht="15.75" customHeight="1" x14ac:dyDescent="0.25">
      <c r="D462" s="27"/>
      <c r="E462" s="27"/>
    </row>
    <row r="463" spans="4:5" ht="15.75" customHeight="1" x14ac:dyDescent="0.25">
      <c r="D463" s="27"/>
      <c r="E463" s="27"/>
    </row>
    <row r="464" spans="4:5" ht="15.75" customHeight="1" x14ac:dyDescent="0.25">
      <c r="D464" s="27"/>
      <c r="E464" s="27"/>
    </row>
    <row r="465" spans="4:5" ht="15.75" customHeight="1" x14ac:dyDescent="0.25">
      <c r="D465" s="27"/>
      <c r="E465" s="27"/>
    </row>
    <row r="466" spans="4:5" ht="15.75" customHeight="1" x14ac:dyDescent="0.25">
      <c r="D466" s="27"/>
      <c r="E466" s="27"/>
    </row>
    <row r="467" spans="4:5" ht="15.75" customHeight="1" x14ac:dyDescent="0.25">
      <c r="D467" s="27"/>
      <c r="E467" s="27"/>
    </row>
    <row r="468" spans="4:5" ht="15.75" customHeight="1" x14ac:dyDescent="0.25">
      <c r="D468" s="27"/>
      <c r="E468" s="27"/>
    </row>
    <row r="469" spans="4:5" ht="15.75" customHeight="1" x14ac:dyDescent="0.25">
      <c r="D469" s="27"/>
      <c r="E469" s="27"/>
    </row>
    <row r="470" spans="4:5" ht="15.75" customHeight="1" x14ac:dyDescent="0.25">
      <c r="D470" s="27"/>
      <c r="E470" s="27"/>
    </row>
    <row r="471" spans="4:5" ht="15.75" customHeight="1" x14ac:dyDescent="0.25">
      <c r="D471" s="27"/>
      <c r="E471" s="27"/>
    </row>
    <row r="472" spans="4:5" ht="15.75" customHeight="1" x14ac:dyDescent="0.25">
      <c r="D472" s="27"/>
      <c r="E472" s="27"/>
    </row>
    <row r="473" spans="4:5" ht="15.75" customHeight="1" x14ac:dyDescent="0.25">
      <c r="D473" s="27"/>
      <c r="E473" s="27"/>
    </row>
    <row r="474" spans="4:5" ht="15.75" customHeight="1" x14ac:dyDescent="0.25">
      <c r="D474" s="27"/>
      <c r="E474" s="27"/>
    </row>
    <row r="475" spans="4:5" ht="15.75" customHeight="1" x14ac:dyDescent="0.25">
      <c r="D475" s="27"/>
      <c r="E475" s="27"/>
    </row>
    <row r="476" spans="4:5" ht="15.75" customHeight="1" x14ac:dyDescent="0.25">
      <c r="D476" s="27"/>
      <c r="E476" s="27"/>
    </row>
    <row r="477" spans="4:5" ht="15.75" customHeight="1" x14ac:dyDescent="0.25">
      <c r="D477" s="27"/>
      <c r="E477" s="27"/>
    </row>
    <row r="478" spans="4:5" ht="15.75" customHeight="1" x14ac:dyDescent="0.25">
      <c r="D478" s="27"/>
      <c r="E478" s="27"/>
    </row>
    <row r="479" spans="4:5" ht="15.75" customHeight="1" x14ac:dyDescent="0.25">
      <c r="D479" s="27"/>
      <c r="E479" s="27"/>
    </row>
    <row r="480" spans="4:5" ht="15.75" customHeight="1" x14ac:dyDescent="0.25">
      <c r="D480" s="27"/>
      <c r="E480" s="27"/>
    </row>
    <row r="481" spans="4:5" ht="15.75" customHeight="1" x14ac:dyDescent="0.25">
      <c r="D481" s="27"/>
      <c r="E481" s="27"/>
    </row>
    <row r="482" spans="4:5" ht="15.75" customHeight="1" x14ac:dyDescent="0.25">
      <c r="D482" s="27"/>
      <c r="E482" s="27"/>
    </row>
    <row r="483" spans="4:5" ht="15.75" customHeight="1" x14ac:dyDescent="0.25">
      <c r="D483" s="27"/>
      <c r="E483" s="27"/>
    </row>
    <row r="484" spans="4:5" ht="15.75" customHeight="1" x14ac:dyDescent="0.25">
      <c r="D484" s="27"/>
      <c r="E484" s="27"/>
    </row>
    <row r="485" spans="4:5" ht="15.75" customHeight="1" x14ac:dyDescent="0.25">
      <c r="D485" s="27"/>
      <c r="E485" s="27"/>
    </row>
    <row r="486" spans="4:5" ht="15.75" customHeight="1" x14ac:dyDescent="0.25">
      <c r="D486" s="27"/>
      <c r="E486" s="27"/>
    </row>
    <row r="487" spans="4:5" ht="15.75" customHeight="1" x14ac:dyDescent="0.25">
      <c r="D487" s="27"/>
      <c r="E487" s="27"/>
    </row>
    <row r="488" spans="4:5" ht="15.75" customHeight="1" x14ac:dyDescent="0.25">
      <c r="D488" s="27"/>
      <c r="E488" s="27"/>
    </row>
    <row r="489" spans="4:5" ht="15.75" customHeight="1" x14ac:dyDescent="0.25">
      <c r="D489" s="27"/>
      <c r="E489" s="27"/>
    </row>
    <row r="490" spans="4:5" ht="15.75" customHeight="1" x14ac:dyDescent="0.25">
      <c r="D490" s="27"/>
      <c r="E490" s="27"/>
    </row>
    <row r="491" spans="4:5" ht="15.75" customHeight="1" x14ac:dyDescent="0.25">
      <c r="D491" s="27"/>
      <c r="E491" s="27"/>
    </row>
    <row r="492" spans="4:5" ht="15.75" customHeight="1" x14ac:dyDescent="0.25">
      <c r="D492" s="27"/>
      <c r="E492" s="27"/>
    </row>
    <row r="493" spans="4:5" ht="15.75" customHeight="1" x14ac:dyDescent="0.25">
      <c r="D493" s="27"/>
      <c r="E493" s="27"/>
    </row>
    <row r="494" spans="4:5" ht="15.75" customHeight="1" x14ac:dyDescent="0.25">
      <c r="D494" s="27"/>
      <c r="E494" s="27"/>
    </row>
    <row r="495" spans="4:5" ht="15.75" customHeight="1" x14ac:dyDescent="0.25">
      <c r="D495" s="27"/>
      <c r="E495" s="27"/>
    </row>
    <row r="496" spans="4:5" ht="15.75" customHeight="1" x14ac:dyDescent="0.25">
      <c r="D496" s="27"/>
      <c r="E496" s="27"/>
    </row>
    <row r="497" spans="4:5" ht="15.75" customHeight="1" x14ac:dyDescent="0.25">
      <c r="D497" s="27"/>
      <c r="E497" s="27"/>
    </row>
    <row r="498" spans="4:5" ht="15.75" customHeight="1" x14ac:dyDescent="0.25">
      <c r="D498" s="27"/>
      <c r="E498" s="27"/>
    </row>
    <row r="499" spans="4:5" ht="15.75" customHeight="1" x14ac:dyDescent="0.25">
      <c r="D499" s="27"/>
      <c r="E499" s="27"/>
    </row>
    <row r="500" spans="4:5" ht="15.75" customHeight="1" x14ac:dyDescent="0.25">
      <c r="D500" s="27"/>
      <c r="E500" s="27"/>
    </row>
    <row r="501" spans="4:5" ht="15.75" customHeight="1" x14ac:dyDescent="0.25">
      <c r="D501" s="27"/>
      <c r="E501" s="27"/>
    </row>
    <row r="502" spans="4:5" ht="15.75" customHeight="1" x14ac:dyDescent="0.25">
      <c r="D502" s="27"/>
      <c r="E502" s="27"/>
    </row>
    <row r="503" spans="4:5" ht="15.75" customHeight="1" x14ac:dyDescent="0.25">
      <c r="D503" s="27"/>
      <c r="E503" s="27"/>
    </row>
    <row r="504" spans="4:5" ht="15.75" customHeight="1" x14ac:dyDescent="0.25">
      <c r="D504" s="27"/>
      <c r="E504" s="27"/>
    </row>
    <row r="505" spans="4:5" ht="15.75" customHeight="1" x14ac:dyDescent="0.25">
      <c r="D505" s="27"/>
      <c r="E505" s="27"/>
    </row>
    <row r="506" spans="4:5" ht="15.75" customHeight="1" x14ac:dyDescent="0.25">
      <c r="D506" s="27"/>
      <c r="E506" s="27"/>
    </row>
    <row r="507" spans="4:5" ht="15.75" customHeight="1" x14ac:dyDescent="0.25">
      <c r="D507" s="27"/>
      <c r="E507" s="27"/>
    </row>
    <row r="508" spans="4:5" ht="15.75" customHeight="1" x14ac:dyDescent="0.25">
      <c r="D508" s="27"/>
      <c r="E508" s="27"/>
    </row>
    <row r="509" spans="4:5" ht="15.75" customHeight="1" x14ac:dyDescent="0.25">
      <c r="D509" s="27"/>
      <c r="E509" s="27"/>
    </row>
    <row r="510" spans="4:5" ht="15.75" customHeight="1" x14ac:dyDescent="0.25">
      <c r="D510" s="27"/>
      <c r="E510" s="27"/>
    </row>
    <row r="511" spans="4:5" ht="15.75" customHeight="1" x14ac:dyDescent="0.25">
      <c r="D511" s="27"/>
      <c r="E511" s="27"/>
    </row>
    <row r="512" spans="4:5" ht="15.75" customHeight="1" x14ac:dyDescent="0.25">
      <c r="D512" s="27"/>
      <c r="E512" s="27"/>
    </row>
    <row r="513" spans="4:5" ht="15.75" customHeight="1" x14ac:dyDescent="0.25">
      <c r="D513" s="27"/>
      <c r="E513" s="27"/>
    </row>
    <row r="514" spans="4:5" ht="15.75" customHeight="1" x14ac:dyDescent="0.25">
      <c r="D514" s="27"/>
      <c r="E514" s="27"/>
    </row>
    <row r="515" spans="4:5" ht="15.75" customHeight="1" x14ac:dyDescent="0.25">
      <c r="D515" s="27"/>
      <c r="E515" s="27"/>
    </row>
    <row r="516" spans="4:5" ht="15.75" customHeight="1" x14ac:dyDescent="0.25">
      <c r="D516" s="27"/>
      <c r="E516" s="27"/>
    </row>
    <row r="517" spans="4:5" ht="15.75" customHeight="1" x14ac:dyDescent="0.25">
      <c r="D517" s="27"/>
      <c r="E517" s="27"/>
    </row>
    <row r="518" spans="4:5" ht="15.75" customHeight="1" x14ac:dyDescent="0.25">
      <c r="D518" s="27"/>
      <c r="E518" s="27"/>
    </row>
    <row r="519" spans="4:5" ht="15.75" customHeight="1" x14ac:dyDescent="0.25">
      <c r="D519" s="27"/>
      <c r="E519" s="27"/>
    </row>
    <row r="520" spans="4:5" ht="15.75" customHeight="1" x14ac:dyDescent="0.25">
      <c r="D520" s="27"/>
      <c r="E520" s="27"/>
    </row>
    <row r="521" spans="4:5" ht="15.75" customHeight="1" x14ac:dyDescent="0.25">
      <c r="D521" s="27"/>
      <c r="E521" s="27"/>
    </row>
    <row r="522" spans="4:5" ht="15.75" customHeight="1" x14ac:dyDescent="0.25">
      <c r="D522" s="27"/>
      <c r="E522" s="27"/>
    </row>
    <row r="523" spans="4:5" ht="15.75" customHeight="1" x14ac:dyDescent="0.25">
      <c r="D523" s="27"/>
      <c r="E523" s="27"/>
    </row>
    <row r="524" spans="4:5" ht="15.75" customHeight="1" x14ac:dyDescent="0.25">
      <c r="D524" s="27"/>
      <c r="E524" s="27"/>
    </row>
    <row r="525" spans="4:5" ht="15.75" customHeight="1" x14ac:dyDescent="0.25">
      <c r="D525" s="27"/>
      <c r="E525" s="27"/>
    </row>
    <row r="526" spans="4:5" ht="15.75" customHeight="1" x14ac:dyDescent="0.25">
      <c r="D526" s="27"/>
      <c r="E526" s="27"/>
    </row>
    <row r="527" spans="4:5" ht="15.75" customHeight="1" x14ac:dyDescent="0.25">
      <c r="D527" s="27"/>
      <c r="E527" s="27"/>
    </row>
    <row r="528" spans="4:5" ht="15.75" customHeight="1" x14ac:dyDescent="0.25">
      <c r="D528" s="27"/>
      <c r="E528" s="27"/>
    </row>
    <row r="529" spans="4:5" ht="15.75" customHeight="1" x14ac:dyDescent="0.25">
      <c r="D529" s="27"/>
      <c r="E529" s="27"/>
    </row>
    <row r="530" spans="4:5" ht="15.75" customHeight="1" x14ac:dyDescent="0.25">
      <c r="D530" s="27"/>
      <c r="E530" s="27"/>
    </row>
    <row r="531" spans="4:5" ht="15.75" customHeight="1" x14ac:dyDescent="0.25">
      <c r="D531" s="27"/>
      <c r="E531" s="27"/>
    </row>
    <row r="532" spans="4:5" ht="15.75" customHeight="1" x14ac:dyDescent="0.25">
      <c r="D532" s="27"/>
      <c r="E532" s="27"/>
    </row>
    <row r="533" spans="4:5" ht="15.75" customHeight="1" x14ac:dyDescent="0.25">
      <c r="D533" s="27"/>
      <c r="E533" s="27"/>
    </row>
    <row r="534" spans="4:5" ht="15.75" customHeight="1" x14ac:dyDescent="0.25">
      <c r="D534" s="27"/>
      <c r="E534" s="27"/>
    </row>
    <row r="535" spans="4:5" ht="15.75" customHeight="1" x14ac:dyDescent="0.25">
      <c r="D535" s="27"/>
      <c r="E535" s="27"/>
    </row>
    <row r="536" spans="4:5" ht="15.75" customHeight="1" x14ac:dyDescent="0.25">
      <c r="D536" s="27"/>
      <c r="E536" s="27"/>
    </row>
    <row r="537" spans="4:5" ht="15.75" customHeight="1" x14ac:dyDescent="0.25">
      <c r="D537" s="27"/>
      <c r="E537" s="27"/>
    </row>
    <row r="538" spans="4:5" ht="15.75" customHeight="1" x14ac:dyDescent="0.25">
      <c r="D538" s="27"/>
      <c r="E538" s="27"/>
    </row>
    <row r="539" spans="4:5" ht="15.75" customHeight="1" x14ac:dyDescent="0.25">
      <c r="D539" s="27"/>
      <c r="E539" s="27"/>
    </row>
    <row r="540" spans="4:5" ht="15.75" customHeight="1" x14ac:dyDescent="0.25">
      <c r="D540" s="27"/>
      <c r="E540" s="27"/>
    </row>
    <row r="541" spans="4:5" ht="15.75" customHeight="1" x14ac:dyDescent="0.25">
      <c r="D541" s="27"/>
      <c r="E541" s="27"/>
    </row>
    <row r="542" spans="4:5" ht="15.75" customHeight="1" x14ac:dyDescent="0.25">
      <c r="D542" s="27"/>
      <c r="E542" s="27"/>
    </row>
    <row r="543" spans="4:5" ht="15.75" customHeight="1" x14ac:dyDescent="0.25">
      <c r="D543" s="27"/>
      <c r="E543" s="27"/>
    </row>
    <row r="544" spans="4:5" ht="15.75" customHeight="1" x14ac:dyDescent="0.25">
      <c r="D544" s="27"/>
      <c r="E544" s="27"/>
    </row>
    <row r="545" spans="4:5" ht="15.75" customHeight="1" x14ac:dyDescent="0.25">
      <c r="D545" s="27"/>
      <c r="E545" s="27"/>
    </row>
    <row r="546" spans="4:5" ht="15.75" customHeight="1" x14ac:dyDescent="0.25">
      <c r="D546" s="27"/>
      <c r="E546" s="27"/>
    </row>
    <row r="547" spans="4:5" ht="15.75" customHeight="1" x14ac:dyDescent="0.25">
      <c r="D547" s="27"/>
      <c r="E547" s="27"/>
    </row>
    <row r="548" spans="4:5" ht="15.75" customHeight="1" x14ac:dyDescent="0.25">
      <c r="D548" s="27"/>
      <c r="E548" s="27"/>
    </row>
    <row r="549" spans="4:5" ht="15.75" customHeight="1" x14ac:dyDescent="0.25">
      <c r="D549" s="27"/>
      <c r="E549" s="27"/>
    </row>
    <row r="550" spans="4:5" ht="15.75" customHeight="1" x14ac:dyDescent="0.25">
      <c r="D550" s="27"/>
      <c r="E550" s="27"/>
    </row>
    <row r="551" spans="4:5" ht="15.75" customHeight="1" x14ac:dyDescent="0.25">
      <c r="D551" s="27"/>
      <c r="E551" s="27"/>
    </row>
    <row r="552" spans="4:5" ht="15.75" customHeight="1" x14ac:dyDescent="0.25">
      <c r="D552" s="27"/>
      <c r="E552" s="27"/>
    </row>
    <row r="553" spans="4:5" ht="15.75" customHeight="1" x14ac:dyDescent="0.25">
      <c r="D553" s="27"/>
      <c r="E553" s="27"/>
    </row>
    <row r="554" spans="4:5" ht="15.75" customHeight="1" x14ac:dyDescent="0.25">
      <c r="D554" s="27"/>
      <c r="E554" s="27"/>
    </row>
    <row r="555" spans="4:5" ht="15.75" customHeight="1" x14ac:dyDescent="0.25">
      <c r="D555" s="27"/>
      <c r="E555" s="27"/>
    </row>
    <row r="556" spans="4:5" ht="15.75" customHeight="1" x14ac:dyDescent="0.25">
      <c r="D556" s="27"/>
      <c r="E556" s="27"/>
    </row>
    <row r="557" spans="4:5" ht="15.75" customHeight="1" x14ac:dyDescent="0.25">
      <c r="D557" s="27"/>
      <c r="E557" s="27"/>
    </row>
    <row r="558" spans="4:5" ht="15.75" customHeight="1" x14ac:dyDescent="0.25">
      <c r="D558" s="27"/>
      <c r="E558" s="27"/>
    </row>
    <row r="559" spans="4:5" ht="15.75" customHeight="1" x14ac:dyDescent="0.25">
      <c r="D559" s="27"/>
      <c r="E559" s="27"/>
    </row>
    <row r="560" spans="4:5" ht="15.75" customHeight="1" x14ac:dyDescent="0.25">
      <c r="D560" s="27"/>
      <c r="E560" s="27"/>
    </row>
    <row r="561" spans="4:5" ht="15.75" customHeight="1" x14ac:dyDescent="0.25">
      <c r="D561" s="27"/>
      <c r="E561" s="27"/>
    </row>
    <row r="562" spans="4:5" ht="15.75" customHeight="1" x14ac:dyDescent="0.25">
      <c r="D562" s="27"/>
      <c r="E562" s="27"/>
    </row>
    <row r="563" spans="4:5" ht="15.75" customHeight="1" x14ac:dyDescent="0.25">
      <c r="D563" s="27"/>
      <c r="E563" s="27"/>
    </row>
    <row r="564" spans="4:5" ht="15.75" customHeight="1" x14ac:dyDescent="0.25">
      <c r="D564" s="27"/>
      <c r="E564" s="27"/>
    </row>
    <row r="565" spans="4:5" ht="15.75" customHeight="1" x14ac:dyDescent="0.25">
      <c r="D565" s="27"/>
      <c r="E565" s="27"/>
    </row>
    <row r="566" spans="4:5" ht="15.75" customHeight="1" x14ac:dyDescent="0.25">
      <c r="D566" s="27"/>
      <c r="E566" s="27"/>
    </row>
    <row r="567" spans="4:5" ht="15.75" customHeight="1" x14ac:dyDescent="0.25">
      <c r="D567" s="27"/>
      <c r="E567" s="27"/>
    </row>
    <row r="568" spans="4:5" ht="15.75" customHeight="1" x14ac:dyDescent="0.25">
      <c r="D568" s="27"/>
      <c r="E568" s="27"/>
    </row>
    <row r="569" spans="4:5" ht="15.75" customHeight="1" x14ac:dyDescent="0.25">
      <c r="D569" s="27"/>
      <c r="E569" s="27"/>
    </row>
    <row r="570" spans="4:5" ht="15.75" customHeight="1" x14ac:dyDescent="0.25">
      <c r="D570" s="27"/>
      <c r="E570" s="27"/>
    </row>
    <row r="571" spans="4:5" ht="15.75" customHeight="1" x14ac:dyDescent="0.25">
      <c r="D571" s="27"/>
      <c r="E571" s="27"/>
    </row>
    <row r="572" spans="4:5" ht="15.75" customHeight="1" x14ac:dyDescent="0.25">
      <c r="D572" s="27"/>
      <c r="E572" s="27"/>
    </row>
    <row r="573" spans="4:5" ht="15.75" customHeight="1" x14ac:dyDescent="0.25">
      <c r="D573" s="27"/>
      <c r="E573" s="27"/>
    </row>
    <row r="574" spans="4:5" ht="15.75" customHeight="1" x14ac:dyDescent="0.25">
      <c r="D574" s="27"/>
      <c r="E574" s="27"/>
    </row>
    <row r="575" spans="4:5" ht="15.75" customHeight="1" x14ac:dyDescent="0.25">
      <c r="D575" s="27"/>
      <c r="E575" s="27"/>
    </row>
    <row r="576" spans="4:5" ht="15.75" customHeight="1" x14ac:dyDescent="0.25">
      <c r="D576" s="27"/>
      <c r="E576" s="27"/>
    </row>
    <row r="577" spans="4:5" ht="15.75" customHeight="1" x14ac:dyDescent="0.25">
      <c r="D577" s="27"/>
      <c r="E577" s="27"/>
    </row>
    <row r="578" spans="4:5" ht="15.75" customHeight="1" x14ac:dyDescent="0.25">
      <c r="D578" s="27"/>
      <c r="E578" s="27"/>
    </row>
    <row r="579" spans="4:5" ht="15.75" customHeight="1" x14ac:dyDescent="0.25">
      <c r="D579" s="27"/>
      <c r="E579" s="27"/>
    </row>
    <row r="580" spans="4:5" ht="15.75" customHeight="1" x14ac:dyDescent="0.25">
      <c r="D580" s="27"/>
      <c r="E580" s="27"/>
    </row>
    <row r="581" spans="4:5" ht="15.75" customHeight="1" x14ac:dyDescent="0.25">
      <c r="D581" s="27"/>
      <c r="E581" s="27"/>
    </row>
    <row r="582" spans="4:5" ht="15.75" customHeight="1" x14ac:dyDescent="0.25">
      <c r="D582" s="27"/>
      <c r="E582" s="27"/>
    </row>
    <row r="583" spans="4:5" ht="15.75" customHeight="1" x14ac:dyDescent="0.25">
      <c r="D583" s="27"/>
      <c r="E583" s="27"/>
    </row>
    <row r="584" spans="4:5" ht="15.75" customHeight="1" x14ac:dyDescent="0.25">
      <c r="D584" s="27"/>
      <c r="E584" s="27"/>
    </row>
    <row r="585" spans="4:5" ht="15.75" customHeight="1" x14ac:dyDescent="0.25">
      <c r="D585" s="27"/>
      <c r="E585" s="27"/>
    </row>
    <row r="586" spans="4:5" ht="15.75" customHeight="1" x14ac:dyDescent="0.25">
      <c r="D586" s="27"/>
      <c r="E586" s="27"/>
    </row>
    <row r="587" spans="4:5" ht="15.75" customHeight="1" x14ac:dyDescent="0.25">
      <c r="D587" s="27"/>
      <c r="E587" s="27"/>
    </row>
    <row r="588" spans="4:5" ht="15.75" customHeight="1" x14ac:dyDescent="0.25">
      <c r="D588" s="27"/>
      <c r="E588" s="27"/>
    </row>
    <row r="589" spans="4:5" ht="15.75" customHeight="1" x14ac:dyDescent="0.25">
      <c r="D589" s="27"/>
      <c r="E589" s="27"/>
    </row>
    <row r="590" spans="4:5" ht="15.75" customHeight="1" x14ac:dyDescent="0.25">
      <c r="D590" s="27"/>
      <c r="E590" s="27"/>
    </row>
    <row r="591" spans="4:5" ht="15.75" customHeight="1" x14ac:dyDescent="0.25">
      <c r="D591" s="27"/>
      <c r="E591" s="27"/>
    </row>
    <row r="592" spans="4:5" ht="15.75" customHeight="1" x14ac:dyDescent="0.25">
      <c r="D592" s="27"/>
      <c r="E592" s="27"/>
    </row>
    <row r="593" spans="4:5" ht="15.75" customHeight="1" x14ac:dyDescent="0.25">
      <c r="D593" s="27"/>
      <c r="E593" s="27"/>
    </row>
    <row r="594" spans="4:5" ht="15.75" customHeight="1" x14ac:dyDescent="0.25">
      <c r="D594" s="27"/>
      <c r="E594" s="27"/>
    </row>
    <row r="595" spans="4:5" ht="15.75" customHeight="1" x14ac:dyDescent="0.25">
      <c r="D595" s="27"/>
      <c r="E595" s="27"/>
    </row>
    <row r="596" spans="4:5" ht="15.75" customHeight="1" x14ac:dyDescent="0.25">
      <c r="D596" s="27"/>
      <c r="E596" s="27"/>
    </row>
    <row r="597" spans="4:5" ht="15.75" customHeight="1" x14ac:dyDescent="0.25">
      <c r="D597" s="27"/>
      <c r="E597" s="27"/>
    </row>
    <row r="598" spans="4:5" ht="15.75" customHeight="1" x14ac:dyDescent="0.25">
      <c r="D598" s="27"/>
      <c r="E598" s="27"/>
    </row>
    <row r="599" spans="4:5" ht="15.75" customHeight="1" x14ac:dyDescent="0.25">
      <c r="D599" s="27"/>
      <c r="E599" s="27"/>
    </row>
    <row r="600" spans="4:5" ht="15.75" customHeight="1" x14ac:dyDescent="0.25">
      <c r="D600" s="27"/>
      <c r="E600" s="27"/>
    </row>
    <row r="601" spans="4:5" ht="15.75" customHeight="1" x14ac:dyDescent="0.25">
      <c r="D601" s="27"/>
      <c r="E601" s="27"/>
    </row>
    <row r="602" spans="4:5" ht="15.75" customHeight="1" x14ac:dyDescent="0.25">
      <c r="D602" s="27"/>
      <c r="E602" s="27"/>
    </row>
    <row r="603" spans="4:5" ht="15.75" customHeight="1" x14ac:dyDescent="0.25">
      <c r="D603" s="27"/>
      <c r="E603" s="27"/>
    </row>
    <row r="604" spans="4:5" ht="15.75" customHeight="1" x14ac:dyDescent="0.25">
      <c r="D604" s="27"/>
      <c r="E604" s="27"/>
    </row>
    <row r="605" spans="4:5" ht="15.75" customHeight="1" x14ac:dyDescent="0.25">
      <c r="D605" s="27"/>
      <c r="E605" s="27"/>
    </row>
    <row r="606" spans="4:5" ht="15.75" customHeight="1" x14ac:dyDescent="0.25">
      <c r="D606" s="27"/>
      <c r="E606" s="27"/>
    </row>
    <row r="607" spans="4:5" ht="15.75" customHeight="1" x14ac:dyDescent="0.25">
      <c r="D607" s="27"/>
      <c r="E607" s="27"/>
    </row>
    <row r="608" spans="4:5" ht="15.75" customHeight="1" x14ac:dyDescent="0.25">
      <c r="D608" s="27"/>
      <c r="E608" s="27"/>
    </row>
    <row r="609" spans="4:5" ht="15.75" customHeight="1" x14ac:dyDescent="0.25">
      <c r="D609" s="27"/>
      <c r="E609" s="27"/>
    </row>
    <row r="610" spans="4:5" ht="15.75" customHeight="1" x14ac:dyDescent="0.25">
      <c r="D610" s="27"/>
      <c r="E610" s="27"/>
    </row>
    <row r="611" spans="4:5" ht="15.75" customHeight="1" x14ac:dyDescent="0.25">
      <c r="D611" s="27"/>
      <c r="E611" s="27"/>
    </row>
    <row r="612" spans="4:5" ht="15.75" customHeight="1" x14ac:dyDescent="0.25">
      <c r="D612" s="27"/>
      <c r="E612" s="27"/>
    </row>
    <row r="613" spans="4:5" ht="15.75" customHeight="1" x14ac:dyDescent="0.25">
      <c r="D613" s="27"/>
      <c r="E613" s="27"/>
    </row>
    <row r="614" spans="4:5" ht="15.75" customHeight="1" x14ac:dyDescent="0.25">
      <c r="D614" s="27"/>
      <c r="E614" s="27"/>
    </row>
    <row r="615" spans="4:5" ht="15.75" customHeight="1" x14ac:dyDescent="0.25">
      <c r="D615" s="27"/>
      <c r="E615" s="27"/>
    </row>
    <row r="616" spans="4:5" ht="15.75" customHeight="1" x14ac:dyDescent="0.25">
      <c r="D616" s="27"/>
      <c r="E616" s="27"/>
    </row>
    <row r="617" spans="4:5" ht="15.75" customHeight="1" x14ac:dyDescent="0.25">
      <c r="D617" s="27"/>
      <c r="E617" s="27"/>
    </row>
    <row r="618" spans="4:5" ht="15.75" customHeight="1" x14ac:dyDescent="0.25">
      <c r="D618" s="27"/>
      <c r="E618" s="27"/>
    </row>
    <row r="619" spans="4:5" ht="15.75" customHeight="1" x14ac:dyDescent="0.25">
      <c r="D619" s="27"/>
      <c r="E619" s="27"/>
    </row>
    <row r="620" spans="4:5" ht="15.75" customHeight="1" x14ac:dyDescent="0.25">
      <c r="D620" s="27"/>
      <c r="E620" s="27"/>
    </row>
    <row r="621" spans="4:5" ht="15.75" customHeight="1" x14ac:dyDescent="0.25">
      <c r="D621" s="27"/>
      <c r="E621" s="27"/>
    </row>
    <row r="622" spans="4:5" ht="15.75" customHeight="1" x14ac:dyDescent="0.25">
      <c r="D622" s="27"/>
      <c r="E622" s="27"/>
    </row>
    <row r="623" spans="4:5" ht="15.75" customHeight="1" x14ac:dyDescent="0.25">
      <c r="D623" s="27"/>
      <c r="E623" s="27"/>
    </row>
    <row r="624" spans="4:5" ht="15.75" customHeight="1" x14ac:dyDescent="0.25">
      <c r="D624" s="27"/>
      <c r="E624" s="27"/>
    </row>
    <row r="625" spans="4:5" ht="15.75" customHeight="1" x14ac:dyDescent="0.25">
      <c r="D625" s="27"/>
      <c r="E625" s="27"/>
    </row>
    <row r="626" spans="4:5" ht="15.75" customHeight="1" x14ac:dyDescent="0.25">
      <c r="D626" s="27"/>
      <c r="E626" s="27"/>
    </row>
    <row r="627" spans="4:5" ht="15.75" customHeight="1" x14ac:dyDescent="0.25">
      <c r="D627" s="27"/>
      <c r="E627" s="27"/>
    </row>
    <row r="628" spans="4:5" ht="15.75" customHeight="1" x14ac:dyDescent="0.25">
      <c r="D628" s="27"/>
      <c r="E628" s="27"/>
    </row>
    <row r="629" spans="4:5" ht="15.75" customHeight="1" x14ac:dyDescent="0.25">
      <c r="D629" s="27"/>
      <c r="E629" s="27"/>
    </row>
    <row r="630" spans="4:5" ht="15.75" customHeight="1" x14ac:dyDescent="0.25">
      <c r="D630" s="27"/>
      <c r="E630" s="27"/>
    </row>
    <row r="631" spans="4:5" ht="15.75" customHeight="1" x14ac:dyDescent="0.25">
      <c r="D631" s="27"/>
      <c r="E631" s="27"/>
    </row>
    <row r="632" spans="4:5" ht="15.75" customHeight="1" x14ac:dyDescent="0.25">
      <c r="D632" s="27"/>
      <c r="E632" s="27"/>
    </row>
    <row r="633" spans="4:5" ht="15.75" customHeight="1" x14ac:dyDescent="0.25">
      <c r="D633" s="27"/>
      <c r="E633" s="27"/>
    </row>
    <row r="634" spans="4:5" ht="15.75" customHeight="1" x14ac:dyDescent="0.25">
      <c r="D634" s="27"/>
      <c r="E634" s="27"/>
    </row>
    <row r="635" spans="4:5" ht="15.75" customHeight="1" x14ac:dyDescent="0.25">
      <c r="D635" s="27"/>
      <c r="E635" s="27"/>
    </row>
    <row r="636" spans="4:5" ht="15.75" customHeight="1" x14ac:dyDescent="0.25">
      <c r="D636" s="27"/>
      <c r="E636" s="27"/>
    </row>
    <row r="637" spans="4:5" ht="15.75" customHeight="1" x14ac:dyDescent="0.25">
      <c r="D637" s="27"/>
      <c r="E637" s="27"/>
    </row>
    <row r="638" spans="4:5" ht="15.75" customHeight="1" x14ac:dyDescent="0.25">
      <c r="D638" s="27"/>
      <c r="E638" s="27"/>
    </row>
    <row r="639" spans="4:5" ht="15.75" customHeight="1" x14ac:dyDescent="0.25">
      <c r="D639" s="27"/>
      <c r="E639" s="27"/>
    </row>
    <row r="640" spans="4:5" ht="15.75" customHeight="1" x14ac:dyDescent="0.25">
      <c r="D640" s="27"/>
      <c r="E640" s="27"/>
    </row>
    <row r="641" spans="4:5" ht="15.75" customHeight="1" x14ac:dyDescent="0.25">
      <c r="D641" s="27"/>
      <c r="E641" s="27"/>
    </row>
    <row r="642" spans="4:5" ht="15.75" customHeight="1" x14ac:dyDescent="0.25">
      <c r="D642" s="27"/>
      <c r="E642" s="27"/>
    </row>
    <row r="643" spans="4:5" ht="15.75" customHeight="1" x14ac:dyDescent="0.25">
      <c r="D643" s="27"/>
      <c r="E643" s="27"/>
    </row>
    <row r="644" spans="4:5" ht="15.75" customHeight="1" x14ac:dyDescent="0.25">
      <c r="D644" s="27"/>
      <c r="E644" s="27"/>
    </row>
    <row r="645" spans="4:5" ht="15.75" customHeight="1" x14ac:dyDescent="0.25">
      <c r="D645" s="27"/>
      <c r="E645" s="27"/>
    </row>
    <row r="646" spans="4:5" ht="15.75" customHeight="1" x14ac:dyDescent="0.25">
      <c r="D646" s="27"/>
      <c r="E646" s="27"/>
    </row>
    <row r="647" spans="4:5" ht="15.75" customHeight="1" x14ac:dyDescent="0.25">
      <c r="D647" s="27"/>
      <c r="E647" s="27"/>
    </row>
    <row r="648" spans="4:5" ht="15.75" customHeight="1" x14ac:dyDescent="0.25">
      <c r="D648" s="27"/>
      <c r="E648" s="27"/>
    </row>
    <row r="649" spans="4:5" ht="15.75" customHeight="1" x14ac:dyDescent="0.25">
      <c r="D649" s="27"/>
      <c r="E649" s="27"/>
    </row>
    <row r="650" spans="4:5" ht="15.75" customHeight="1" x14ac:dyDescent="0.25">
      <c r="D650" s="27"/>
      <c r="E650" s="27"/>
    </row>
    <row r="651" spans="4:5" ht="15.75" customHeight="1" x14ac:dyDescent="0.25">
      <c r="D651" s="27"/>
      <c r="E651" s="27"/>
    </row>
    <row r="652" spans="4:5" ht="15.75" customHeight="1" x14ac:dyDescent="0.25">
      <c r="D652" s="27"/>
      <c r="E652" s="27"/>
    </row>
    <row r="653" spans="4:5" ht="15.75" customHeight="1" x14ac:dyDescent="0.25">
      <c r="D653" s="27"/>
      <c r="E653" s="27"/>
    </row>
    <row r="654" spans="4:5" ht="15.75" customHeight="1" x14ac:dyDescent="0.25">
      <c r="D654" s="27"/>
      <c r="E654" s="27"/>
    </row>
    <row r="655" spans="4:5" ht="15.75" customHeight="1" x14ac:dyDescent="0.25">
      <c r="D655" s="27"/>
      <c r="E655" s="27"/>
    </row>
    <row r="656" spans="4:5" ht="15.75" customHeight="1" x14ac:dyDescent="0.25">
      <c r="D656" s="27"/>
      <c r="E656" s="27"/>
    </row>
    <row r="657" spans="4:5" ht="15.75" customHeight="1" x14ac:dyDescent="0.25">
      <c r="D657" s="27"/>
      <c r="E657" s="27"/>
    </row>
    <row r="658" spans="4:5" ht="15.75" customHeight="1" x14ac:dyDescent="0.25">
      <c r="D658" s="27"/>
      <c r="E658" s="27"/>
    </row>
    <row r="659" spans="4:5" ht="15.75" customHeight="1" x14ac:dyDescent="0.25">
      <c r="D659" s="27"/>
      <c r="E659" s="27"/>
    </row>
    <row r="660" spans="4:5" ht="15.75" customHeight="1" x14ac:dyDescent="0.25">
      <c r="D660" s="27"/>
      <c r="E660" s="27"/>
    </row>
    <row r="661" spans="4:5" ht="15.75" customHeight="1" x14ac:dyDescent="0.25">
      <c r="D661" s="27"/>
      <c r="E661" s="27"/>
    </row>
    <row r="662" spans="4:5" ht="15.75" customHeight="1" x14ac:dyDescent="0.25">
      <c r="D662" s="27"/>
      <c r="E662" s="27"/>
    </row>
    <row r="663" spans="4:5" ht="15.75" customHeight="1" x14ac:dyDescent="0.25">
      <c r="D663" s="27"/>
      <c r="E663" s="27"/>
    </row>
    <row r="664" spans="4:5" ht="15.75" customHeight="1" x14ac:dyDescent="0.25">
      <c r="D664" s="27"/>
      <c r="E664" s="27"/>
    </row>
    <row r="665" spans="4:5" ht="15.75" customHeight="1" x14ac:dyDescent="0.25">
      <c r="D665" s="27"/>
      <c r="E665" s="27"/>
    </row>
    <row r="666" spans="4:5" ht="15.75" customHeight="1" x14ac:dyDescent="0.25">
      <c r="D666" s="27"/>
      <c r="E666" s="27"/>
    </row>
    <row r="667" spans="4:5" ht="15.75" customHeight="1" x14ac:dyDescent="0.25">
      <c r="D667" s="27"/>
      <c r="E667" s="27"/>
    </row>
    <row r="668" spans="4:5" ht="15.75" customHeight="1" x14ac:dyDescent="0.25">
      <c r="D668" s="27"/>
      <c r="E668" s="27"/>
    </row>
    <row r="669" spans="4:5" ht="15.75" customHeight="1" x14ac:dyDescent="0.25">
      <c r="D669" s="27"/>
      <c r="E669" s="27"/>
    </row>
    <row r="670" spans="4:5" ht="15.75" customHeight="1" x14ac:dyDescent="0.25">
      <c r="D670" s="27"/>
      <c r="E670" s="27"/>
    </row>
    <row r="671" spans="4:5" ht="15.75" customHeight="1" x14ac:dyDescent="0.25">
      <c r="D671" s="27"/>
      <c r="E671" s="27"/>
    </row>
    <row r="672" spans="4:5" ht="15.75" customHeight="1" x14ac:dyDescent="0.25">
      <c r="D672" s="27"/>
      <c r="E672" s="27"/>
    </row>
    <row r="673" spans="4:5" ht="15.75" customHeight="1" x14ac:dyDescent="0.25">
      <c r="D673" s="27"/>
      <c r="E673" s="27"/>
    </row>
    <row r="674" spans="4:5" ht="15.75" customHeight="1" x14ac:dyDescent="0.25">
      <c r="D674" s="27"/>
      <c r="E674" s="27"/>
    </row>
    <row r="675" spans="4:5" ht="15.75" customHeight="1" x14ac:dyDescent="0.25">
      <c r="D675" s="27"/>
      <c r="E675" s="27"/>
    </row>
    <row r="676" spans="4:5" ht="15.75" customHeight="1" x14ac:dyDescent="0.25">
      <c r="D676" s="27"/>
      <c r="E676" s="27"/>
    </row>
    <row r="677" spans="4:5" ht="15.75" customHeight="1" x14ac:dyDescent="0.25">
      <c r="D677" s="27"/>
      <c r="E677" s="27"/>
    </row>
    <row r="678" spans="4:5" ht="15.75" customHeight="1" x14ac:dyDescent="0.25">
      <c r="D678" s="27"/>
      <c r="E678" s="27"/>
    </row>
    <row r="679" spans="4:5" ht="15.75" customHeight="1" x14ac:dyDescent="0.25">
      <c r="D679" s="27"/>
      <c r="E679" s="27"/>
    </row>
    <row r="680" spans="4:5" ht="15.75" customHeight="1" x14ac:dyDescent="0.25">
      <c r="D680" s="27"/>
      <c r="E680" s="27"/>
    </row>
    <row r="681" spans="4:5" ht="15.75" customHeight="1" x14ac:dyDescent="0.25">
      <c r="D681" s="27"/>
      <c r="E681" s="27"/>
    </row>
    <row r="682" spans="4:5" ht="15.75" customHeight="1" x14ac:dyDescent="0.25">
      <c r="D682" s="27"/>
      <c r="E682" s="27"/>
    </row>
    <row r="683" spans="4:5" ht="15.75" customHeight="1" x14ac:dyDescent="0.25">
      <c r="D683" s="27"/>
      <c r="E683" s="27"/>
    </row>
    <row r="684" spans="4:5" ht="15.75" customHeight="1" x14ac:dyDescent="0.25">
      <c r="D684" s="27"/>
      <c r="E684" s="27"/>
    </row>
    <row r="685" spans="4:5" ht="15.75" customHeight="1" x14ac:dyDescent="0.25">
      <c r="D685" s="27"/>
      <c r="E685" s="27"/>
    </row>
    <row r="686" spans="4:5" ht="15.75" customHeight="1" x14ac:dyDescent="0.25">
      <c r="D686" s="27"/>
      <c r="E686" s="27"/>
    </row>
    <row r="687" spans="4:5" ht="15.75" customHeight="1" x14ac:dyDescent="0.25">
      <c r="D687" s="27"/>
      <c r="E687" s="27"/>
    </row>
    <row r="688" spans="4:5" ht="15.75" customHeight="1" x14ac:dyDescent="0.25">
      <c r="D688" s="27"/>
      <c r="E688" s="27"/>
    </row>
    <row r="689" spans="4:5" ht="15.75" customHeight="1" x14ac:dyDescent="0.25">
      <c r="D689" s="27"/>
      <c r="E689" s="27"/>
    </row>
    <row r="690" spans="4:5" ht="15.75" customHeight="1" x14ac:dyDescent="0.25">
      <c r="D690" s="27"/>
      <c r="E690" s="27"/>
    </row>
    <row r="691" spans="4:5" ht="15.75" customHeight="1" x14ac:dyDescent="0.25">
      <c r="D691" s="27"/>
      <c r="E691" s="27"/>
    </row>
    <row r="692" spans="4:5" ht="15.75" customHeight="1" x14ac:dyDescent="0.25">
      <c r="D692" s="27"/>
      <c r="E692" s="27"/>
    </row>
    <row r="693" spans="4:5" ht="15.75" customHeight="1" x14ac:dyDescent="0.25">
      <c r="D693" s="27"/>
      <c r="E693" s="27"/>
    </row>
    <row r="694" spans="4:5" ht="15.75" customHeight="1" x14ac:dyDescent="0.25">
      <c r="D694" s="27"/>
      <c r="E694" s="27"/>
    </row>
    <row r="695" spans="4:5" ht="15.75" customHeight="1" x14ac:dyDescent="0.25">
      <c r="D695" s="27"/>
      <c r="E695" s="27"/>
    </row>
    <row r="696" spans="4:5" ht="15.75" customHeight="1" x14ac:dyDescent="0.25">
      <c r="D696" s="27"/>
      <c r="E696" s="27"/>
    </row>
    <row r="697" spans="4:5" ht="15.75" customHeight="1" x14ac:dyDescent="0.25">
      <c r="D697" s="27"/>
      <c r="E697" s="27"/>
    </row>
    <row r="698" spans="4:5" ht="15.75" customHeight="1" x14ac:dyDescent="0.25">
      <c r="D698" s="27"/>
      <c r="E698" s="27"/>
    </row>
    <row r="699" spans="4:5" ht="15.75" customHeight="1" x14ac:dyDescent="0.25">
      <c r="D699" s="27"/>
      <c r="E699" s="27"/>
    </row>
    <row r="700" spans="4:5" ht="15.75" customHeight="1" x14ac:dyDescent="0.25">
      <c r="D700" s="27"/>
      <c r="E700" s="27"/>
    </row>
    <row r="701" spans="4:5" ht="15.75" customHeight="1" x14ac:dyDescent="0.25">
      <c r="D701" s="27"/>
      <c r="E701" s="27"/>
    </row>
    <row r="702" spans="4:5" ht="15.75" customHeight="1" x14ac:dyDescent="0.25">
      <c r="D702" s="27"/>
      <c r="E702" s="27"/>
    </row>
    <row r="703" spans="4:5" ht="15.75" customHeight="1" x14ac:dyDescent="0.25">
      <c r="D703" s="27"/>
      <c r="E703" s="27"/>
    </row>
    <row r="704" spans="4:5" ht="15.75" customHeight="1" x14ac:dyDescent="0.25">
      <c r="D704" s="27"/>
      <c r="E704" s="27"/>
    </row>
    <row r="705" spans="4:5" ht="15.75" customHeight="1" x14ac:dyDescent="0.25">
      <c r="D705" s="27"/>
      <c r="E705" s="27"/>
    </row>
    <row r="706" spans="4:5" ht="15.75" customHeight="1" x14ac:dyDescent="0.25">
      <c r="D706" s="27"/>
      <c r="E706" s="27"/>
    </row>
    <row r="707" spans="4:5" ht="15.75" customHeight="1" x14ac:dyDescent="0.25">
      <c r="D707" s="27"/>
      <c r="E707" s="27"/>
    </row>
    <row r="708" spans="4:5" ht="15.75" customHeight="1" x14ac:dyDescent="0.25">
      <c r="D708" s="27"/>
      <c r="E708" s="27"/>
    </row>
    <row r="709" spans="4:5" ht="15.75" customHeight="1" x14ac:dyDescent="0.25">
      <c r="D709" s="27"/>
      <c r="E709" s="27"/>
    </row>
    <row r="710" spans="4:5" ht="15.75" customHeight="1" x14ac:dyDescent="0.25">
      <c r="D710" s="27"/>
      <c r="E710" s="27"/>
    </row>
    <row r="711" spans="4:5" ht="15.75" customHeight="1" x14ac:dyDescent="0.25">
      <c r="D711" s="27"/>
      <c r="E711" s="27"/>
    </row>
    <row r="712" spans="4:5" ht="15.75" customHeight="1" x14ac:dyDescent="0.25">
      <c r="D712" s="27"/>
      <c r="E712" s="27"/>
    </row>
    <row r="713" spans="4:5" ht="15.75" customHeight="1" x14ac:dyDescent="0.25">
      <c r="D713" s="27"/>
      <c r="E713" s="27"/>
    </row>
    <row r="714" spans="4:5" ht="15.75" customHeight="1" x14ac:dyDescent="0.25">
      <c r="D714" s="27"/>
      <c r="E714" s="27"/>
    </row>
    <row r="715" spans="4:5" ht="15.75" customHeight="1" x14ac:dyDescent="0.25">
      <c r="D715" s="27"/>
      <c r="E715" s="27"/>
    </row>
    <row r="716" spans="4:5" ht="15.75" customHeight="1" x14ac:dyDescent="0.25">
      <c r="D716" s="27"/>
      <c r="E716" s="27"/>
    </row>
    <row r="717" spans="4:5" ht="15.75" customHeight="1" x14ac:dyDescent="0.25">
      <c r="D717" s="27"/>
      <c r="E717" s="27"/>
    </row>
    <row r="718" spans="4:5" ht="15.75" customHeight="1" x14ac:dyDescent="0.25">
      <c r="D718" s="27"/>
      <c r="E718" s="27"/>
    </row>
    <row r="719" spans="4:5" ht="15.75" customHeight="1" x14ac:dyDescent="0.25">
      <c r="D719" s="27"/>
      <c r="E719" s="27"/>
    </row>
    <row r="720" spans="4:5" ht="15.75" customHeight="1" x14ac:dyDescent="0.25">
      <c r="D720" s="27"/>
      <c r="E720" s="27"/>
    </row>
    <row r="721" spans="4:5" ht="15.75" customHeight="1" x14ac:dyDescent="0.25">
      <c r="D721" s="27"/>
      <c r="E721" s="27"/>
    </row>
    <row r="722" spans="4:5" ht="15.75" customHeight="1" x14ac:dyDescent="0.25">
      <c r="D722" s="27"/>
      <c r="E722" s="27"/>
    </row>
    <row r="723" spans="4:5" ht="15.75" customHeight="1" x14ac:dyDescent="0.25">
      <c r="D723" s="27"/>
      <c r="E723" s="27"/>
    </row>
    <row r="724" spans="4:5" ht="15.75" customHeight="1" x14ac:dyDescent="0.25">
      <c r="D724" s="27"/>
      <c r="E724" s="27"/>
    </row>
    <row r="725" spans="4:5" ht="15.75" customHeight="1" x14ac:dyDescent="0.25">
      <c r="D725" s="27"/>
      <c r="E725" s="27"/>
    </row>
    <row r="726" spans="4:5" ht="15.75" customHeight="1" x14ac:dyDescent="0.25">
      <c r="D726" s="27"/>
      <c r="E726" s="27"/>
    </row>
    <row r="727" spans="4:5" ht="15.75" customHeight="1" x14ac:dyDescent="0.25">
      <c r="D727" s="27"/>
      <c r="E727" s="27"/>
    </row>
    <row r="728" spans="4:5" ht="15.75" customHeight="1" x14ac:dyDescent="0.25">
      <c r="D728" s="27"/>
      <c r="E728" s="27"/>
    </row>
    <row r="729" spans="4:5" ht="15.75" customHeight="1" x14ac:dyDescent="0.25">
      <c r="D729" s="27"/>
      <c r="E729" s="27"/>
    </row>
    <row r="730" spans="4:5" ht="15.75" customHeight="1" x14ac:dyDescent="0.25">
      <c r="D730" s="27"/>
      <c r="E730" s="27"/>
    </row>
    <row r="731" spans="4:5" ht="15.75" customHeight="1" x14ac:dyDescent="0.25">
      <c r="D731" s="27"/>
      <c r="E731" s="27"/>
    </row>
    <row r="732" spans="4:5" ht="15.75" customHeight="1" x14ac:dyDescent="0.25">
      <c r="D732" s="27"/>
      <c r="E732" s="27"/>
    </row>
    <row r="733" spans="4:5" ht="15.75" customHeight="1" x14ac:dyDescent="0.25">
      <c r="D733" s="27"/>
      <c r="E733" s="27"/>
    </row>
    <row r="734" spans="4:5" ht="15.75" customHeight="1" x14ac:dyDescent="0.25">
      <c r="D734" s="27"/>
      <c r="E734" s="27"/>
    </row>
    <row r="735" spans="4:5" ht="15.75" customHeight="1" x14ac:dyDescent="0.25">
      <c r="D735" s="27"/>
      <c r="E735" s="27"/>
    </row>
    <row r="736" spans="4:5" ht="15.75" customHeight="1" x14ac:dyDescent="0.25">
      <c r="D736" s="27"/>
      <c r="E736" s="27"/>
    </row>
    <row r="737" spans="4:5" ht="15.75" customHeight="1" x14ac:dyDescent="0.25">
      <c r="D737" s="27"/>
      <c r="E737" s="27"/>
    </row>
    <row r="738" spans="4:5" ht="15.75" customHeight="1" x14ac:dyDescent="0.25">
      <c r="D738" s="27"/>
      <c r="E738" s="27"/>
    </row>
    <row r="739" spans="4:5" ht="15.75" customHeight="1" x14ac:dyDescent="0.25">
      <c r="D739" s="27"/>
      <c r="E739" s="27"/>
    </row>
    <row r="740" spans="4:5" ht="15.75" customHeight="1" x14ac:dyDescent="0.25">
      <c r="D740" s="27"/>
      <c r="E740" s="27"/>
    </row>
    <row r="741" spans="4:5" ht="15.75" customHeight="1" x14ac:dyDescent="0.25">
      <c r="D741" s="27"/>
      <c r="E741" s="27"/>
    </row>
    <row r="742" spans="4:5" ht="15.75" customHeight="1" x14ac:dyDescent="0.25">
      <c r="D742" s="27"/>
      <c r="E742" s="27"/>
    </row>
    <row r="743" spans="4:5" ht="15.75" customHeight="1" x14ac:dyDescent="0.25">
      <c r="D743" s="27"/>
      <c r="E743" s="27"/>
    </row>
    <row r="744" spans="4:5" ht="15.75" customHeight="1" x14ac:dyDescent="0.25">
      <c r="D744" s="27"/>
      <c r="E744" s="27"/>
    </row>
    <row r="745" spans="4:5" ht="15.75" customHeight="1" x14ac:dyDescent="0.25">
      <c r="D745" s="27"/>
      <c r="E745" s="27"/>
    </row>
    <row r="746" spans="4:5" ht="15.75" customHeight="1" x14ac:dyDescent="0.25">
      <c r="D746" s="27"/>
      <c r="E746" s="27"/>
    </row>
    <row r="747" spans="4:5" ht="15.75" customHeight="1" x14ac:dyDescent="0.25">
      <c r="D747" s="27"/>
      <c r="E747" s="27"/>
    </row>
    <row r="748" spans="4:5" ht="15.75" customHeight="1" x14ac:dyDescent="0.25">
      <c r="D748" s="27"/>
      <c r="E748" s="27"/>
    </row>
    <row r="749" spans="4:5" ht="15.75" customHeight="1" x14ac:dyDescent="0.25">
      <c r="D749" s="27"/>
      <c r="E749" s="27"/>
    </row>
    <row r="750" spans="4:5" ht="15.75" customHeight="1" x14ac:dyDescent="0.25">
      <c r="D750" s="27"/>
      <c r="E750" s="27"/>
    </row>
    <row r="751" spans="4:5" ht="15.75" customHeight="1" x14ac:dyDescent="0.25">
      <c r="D751" s="27"/>
      <c r="E751" s="27"/>
    </row>
    <row r="752" spans="4:5" ht="15.75" customHeight="1" x14ac:dyDescent="0.25">
      <c r="D752" s="27"/>
      <c r="E752" s="27"/>
    </row>
    <row r="753" spans="4:5" ht="15.75" customHeight="1" x14ac:dyDescent="0.25">
      <c r="D753" s="27"/>
      <c r="E753" s="27"/>
    </row>
    <row r="754" spans="4:5" ht="15.75" customHeight="1" x14ac:dyDescent="0.25">
      <c r="D754" s="27"/>
      <c r="E754" s="27"/>
    </row>
    <row r="755" spans="4:5" ht="15.75" customHeight="1" x14ac:dyDescent="0.25">
      <c r="D755" s="27"/>
      <c r="E755" s="27"/>
    </row>
    <row r="756" spans="4:5" ht="15.75" customHeight="1" x14ac:dyDescent="0.25">
      <c r="D756" s="27"/>
      <c r="E756" s="27"/>
    </row>
    <row r="757" spans="4:5" ht="15.75" customHeight="1" x14ac:dyDescent="0.25">
      <c r="D757" s="27"/>
      <c r="E757" s="27"/>
    </row>
    <row r="758" spans="4:5" ht="15.75" customHeight="1" x14ac:dyDescent="0.25">
      <c r="D758" s="27"/>
      <c r="E758" s="27"/>
    </row>
    <row r="759" spans="4:5" ht="15.75" customHeight="1" x14ac:dyDescent="0.25">
      <c r="D759" s="27"/>
      <c r="E759" s="27"/>
    </row>
    <row r="760" spans="4:5" ht="15.75" customHeight="1" x14ac:dyDescent="0.25">
      <c r="D760" s="27"/>
      <c r="E760" s="27"/>
    </row>
    <row r="761" spans="4:5" ht="15.75" customHeight="1" x14ac:dyDescent="0.25">
      <c r="D761" s="27"/>
      <c r="E761" s="27"/>
    </row>
    <row r="762" spans="4:5" ht="15.75" customHeight="1" x14ac:dyDescent="0.25">
      <c r="D762" s="27"/>
      <c r="E762" s="27"/>
    </row>
    <row r="763" spans="4:5" ht="15.75" customHeight="1" x14ac:dyDescent="0.25">
      <c r="D763" s="27"/>
      <c r="E763" s="27"/>
    </row>
    <row r="764" spans="4:5" ht="15.75" customHeight="1" x14ac:dyDescent="0.25">
      <c r="D764" s="27"/>
      <c r="E764" s="27"/>
    </row>
    <row r="765" spans="4:5" ht="15.75" customHeight="1" x14ac:dyDescent="0.25">
      <c r="D765" s="27"/>
      <c r="E765" s="27"/>
    </row>
    <row r="766" spans="4:5" ht="15.75" customHeight="1" x14ac:dyDescent="0.25">
      <c r="D766" s="27"/>
      <c r="E766" s="27"/>
    </row>
    <row r="767" spans="4:5" ht="15.75" customHeight="1" x14ac:dyDescent="0.25">
      <c r="D767" s="27"/>
      <c r="E767" s="27"/>
    </row>
    <row r="768" spans="4:5" ht="15.75" customHeight="1" x14ac:dyDescent="0.25">
      <c r="D768" s="27"/>
      <c r="E768" s="27"/>
    </row>
    <row r="769" spans="4:5" ht="15.75" customHeight="1" x14ac:dyDescent="0.25">
      <c r="D769" s="27"/>
      <c r="E769" s="27"/>
    </row>
    <row r="770" spans="4:5" ht="15.75" customHeight="1" x14ac:dyDescent="0.25">
      <c r="D770" s="27"/>
      <c r="E770" s="27"/>
    </row>
    <row r="771" spans="4:5" ht="15.75" customHeight="1" x14ac:dyDescent="0.25">
      <c r="D771" s="27"/>
      <c r="E771" s="27"/>
    </row>
    <row r="772" spans="4:5" ht="15.75" customHeight="1" x14ac:dyDescent="0.25">
      <c r="D772" s="27"/>
      <c r="E772" s="27"/>
    </row>
    <row r="773" spans="4:5" ht="15.75" customHeight="1" x14ac:dyDescent="0.25">
      <c r="D773" s="27"/>
      <c r="E773" s="27"/>
    </row>
    <row r="774" spans="4:5" ht="15.75" customHeight="1" x14ac:dyDescent="0.25">
      <c r="D774" s="27"/>
      <c r="E774" s="27"/>
    </row>
    <row r="775" spans="4:5" ht="15.75" customHeight="1" x14ac:dyDescent="0.25">
      <c r="D775" s="27"/>
      <c r="E775" s="27"/>
    </row>
    <row r="776" spans="4:5" ht="15.75" customHeight="1" x14ac:dyDescent="0.25">
      <c r="D776" s="27"/>
      <c r="E776" s="27"/>
    </row>
    <row r="777" spans="4:5" ht="15.75" customHeight="1" x14ac:dyDescent="0.25">
      <c r="D777" s="27"/>
      <c r="E777" s="27"/>
    </row>
    <row r="778" spans="4:5" ht="15.75" customHeight="1" x14ac:dyDescent="0.25">
      <c r="D778" s="27"/>
      <c r="E778" s="27"/>
    </row>
    <row r="779" spans="4:5" ht="15.75" customHeight="1" x14ac:dyDescent="0.25">
      <c r="D779" s="27"/>
      <c r="E779" s="27"/>
    </row>
    <row r="780" spans="4:5" ht="15.75" customHeight="1" x14ac:dyDescent="0.25">
      <c r="D780" s="27"/>
      <c r="E780" s="27"/>
    </row>
    <row r="781" spans="4:5" ht="15.75" customHeight="1" x14ac:dyDescent="0.25">
      <c r="D781" s="27"/>
      <c r="E781" s="27"/>
    </row>
    <row r="782" spans="4:5" ht="15.75" customHeight="1" x14ac:dyDescent="0.25">
      <c r="D782" s="27"/>
      <c r="E782" s="27"/>
    </row>
    <row r="783" spans="4:5" ht="15.75" customHeight="1" x14ac:dyDescent="0.25">
      <c r="D783" s="27"/>
      <c r="E783" s="27"/>
    </row>
    <row r="784" spans="4:5" ht="15.75" customHeight="1" x14ac:dyDescent="0.25">
      <c r="D784" s="27"/>
      <c r="E784" s="27"/>
    </row>
    <row r="785" spans="4:5" ht="15.75" customHeight="1" x14ac:dyDescent="0.25">
      <c r="D785" s="27"/>
      <c r="E785" s="27"/>
    </row>
    <row r="786" spans="4:5" ht="15.75" customHeight="1" x14ac:dyDescent="0.25">
      <c r="D786" s="27"/>
      <c r="E786" s="27"/>
    </row>
    <row r="787" spans="4:5" ht="15.75" customHeight="1" x14ac:dyDescent="0.25">
      <c r="D787" s="27"/>
      <c r="E787" s="27"/>
    </row>
    <row r="788" spans="4:5" ht="15.75" customHeight="1" x14ac:dyDescent="0.25">
      <c r="D788" s="27"/>
      <c r="E788" s="27"/>
    </row>
    <row r="789" spans="4:5" ht="15.75" customHeight="1" x14ac:dyDescent="0.25">
      <c r="D789" s="27"/>
      <c r="E789" s="27"/>
    </row>
    <row r="790" spans="4:5" ht="15.75" customHeight="1" x14ac:dyDescent="0.25">
      <c r="D790" s="27"/>
      <c r="E790" s="27"/>
    </row>
    <row r="791" spans="4:5" ht="15.75" customHeight="1" x14ac:dyDescent="0.25">
      <c r="D791" s="27"/>
      <c r="E791" s="27"/>
    </row>
    <row r="792" spans="4:5" ht="15.75" customHeight="1" x14ac:dyDescent="0.25">
      <c r="D792" s="27"/>
      <c r="E792" s="27"/>
    </row>
    <row r="793" spans="4:5" ht="15.75" customHeight="1" x14ac:dyDescent="0.25">
      <c r="D793" s="27"/>
      <c r="E793" s="27"/>
    </row>
    <row r="794" spans="4:5" ht="15.75" customHeight="1" x14ac:dyDescent="0.25">
      <c r="D794" s="27"/>
      <c r="E794" s="27"/>
    </row>
    <row r="795" spans="4:5" ht="15.75" customHeight="1" x14ac:dyDescent="0.25">
      <c r="D795" s="27"/>
      <c r="E795" s="27"/>
    </row>
    <row r="796" spans="4:5" ht="15.75" customHeight="1" x14ac:dyDescent="0.25">
      <c r="D796" s="27"/>
      <c r="E796" s="27"/>
    </row>
    <row r="797" spans="4:5" ht="15.75" customHeight="1" x14ac:dyDescent="0.25">
      <c r="D797" s="27"/>
      <c r="E797" s="27"/>
    </row>
    <row r="798" spans="4:5" ht="15.75" customHeight="1" x14ac:dyDescent="0.25">
      <c r="D798" s="27"/>
      <c r="E798" s="27"/>
    </row>
    <row r="799" spans="4:5" ht="15.75" customHeight="1" x14ac:dyDescent="0.25">
      <c r="D799" s="27"/>
      <c r="E799" s="27"/>
    </row>
    <row r="800" spans="4:5" ht="15.75" customHeight="1" x14ac:dyDescent="0.25">
      <c r="D800" s="27"/>
      <c r="E800" s="27"/>
    </row>
    <row r="801" spans="4:5" ht="15.75" customHeight="1" x14ac:dyDescent="0.25">
      <c r="D801" s="27"/>
      <c r="E801" s="27"/>
    </row>
    <row r="802" spans="4:5" ht="15.75" customHeight="1" x14ac:dyDescent="0.25">
      <c r="D802" s="27"/>
      <c r="E802" s="27"/>
    </row>
    <row r="803" spans="4:5" ht="15.75" customHeight="1" x14ac:dyDescent="0.25">
      <c r="D803" s="27"/>
      <c r="E803" s="27"/>
    </row>
    <row r="804" spans="4:5" ht="15.75" customHeight="1" x14ac:dyDescent="0.25">
      <c r="D804" s="27"/>
      <c r="E804" s="27"/>
    </row>
    <row r="805" spans="4:5" ht="15.75" customHeight="1" x14ac:dyDescent="0.25">
      <c r="D805" s="27"/>
      <c r="E805" s="27"/>
    </row>
    <row r="806" spans="4:5" ht="15.75" customHeight="1" x14ac:dyDescent="0.25">
      <c r="D806" s="27"/>
      <c r="E806" s="27"/>
    </row>
    <row r="807" spans="4:5" ht="15.75" customHeight="1" x14ac:dyDescent="0.25">
      <c r="D807" s="27"/>
      <c r="E807" s="27"/>
    </row>
    <row r="808" spans="4:5" ht="15.75" customHeight="1" x14ac:dyDescent="0.25">
      <c r="D808" s="27"/>
      <c r="E808" s="27"/>
    </row>
    <row r="809" spans="4:5" ht="15.75" customHeight="1" x14ac:dyDescent="0.25">
      <c r="D809" s="27"/>
      <c r="E809" s="27"/>
    </row>
    <row r="810" spans="4:5" ht="15.75" customHeight="1" x14ac:dyDescent="0.25">
      <c r="D810" s="27"/>
      <c r="E810" s="27"/>
    </row>
    <row r="811" spans="4:5" ht="15.75" customHeight="1" x14ac:dyDescent="0.25">
      <c r="D811" s="27"/>
      <c r="E811" s="27"/>
    </row>
    <row r="812" spans="4:5" ht="15.75" customHeight="1" x14ac:dyDescent="0.25">
      <c r="D812" s="27"/>
      <c r="E812" s="27"/>
    </row>
    <row r="813" spans="4:5" ht="15.75" customHeight="1" x14ac:dyDescent="0.25">
      <c r="D813" s="27"/>
      <c r="E813" s="27"/>
    </row>
    <row r="814" spans="4:5" ht="15.75" customHeight="1" x14ac:dyDescent="0.25">
      <c r="D814" s="27"/>
      <c r="E814" s="27"/>
    </row>
    <row r="815" spans="4:5" ht="15.75" customHeight="1" x14ac:dyDescent="0.25">
      <c r="D815" s="27"/>
      <c r="E815" s="27"/>
    </row>
    <row r="816" spans="4:5" ht="15.75" customHeight="1" x14ac:dyDescent="0.25">
      <c r="D816" s="27"/>
      <c r="E816" s="27"/>
    </row>
    <row r="817" spans="4:5" ht="15.75" customHeight="1" x14ac:dyDescent="0.25">
      <c r="D817" s="27"/>
      <c r="E817" s="27"/>
    </row>
    <row r="818" spans="4:5" ht="15.75" customHeight="1" x14ac:dyDescent="0.25">
      <c r="D818" s="27"/>
      <c r="E818" s="27"/>
    </row>
    <row r="819" spans="4:5" ht="15.75" customHeight="1" x14ac:dyDescent="0.25">
      <c r="D819" s="27"/>
      <c r="E819" s="27"/>
    </row>
    <row r="820" spans="4:5" ht="15.75" customHeight="1" x14ac:dyDescent="0.25">
      <c r="D820" s="27"/>
      <c r="E820" s="27"/>
    </row>
    <row r="821" spans="4:5" ht="15.75" customHeight="1" x14ac:dyDescent="0.25">
      <c r="D821" s="27"/>
      <c r="E821" s="27"/>
    </row>
    <row r="822" spans="4:5" ht="15.75" customHeight="1" x14ac:dyDescent="0.25">
      <c r="D822" s="27"/>
      <c r="E822" s="27"/>
    </row>
    <row r="823" spans="4:5" ht="15.75" customHeight="1" x14ac:dyDescent="0.25">
      <c r="D823" s="27"/>
      <c r="E823" s="27"/>
    </row>
    <row r="824" spans="4:5" ht="15.75" customHeight="1" x14ac:dyDescent="0.25">
      <c r="D824" s="27"/>
      <c r="E824" s="27"/>
    </row>
    <row r="825" spans="4:5" ht="15.75" customHeight="1" x14ac:dyDescent="0.25">
      <c r="D825" s="27"/>
      <c r="E825" s="27"/>
    </row>
    <row r="826" spans="4:5" ht="15.75" customHeight="1" x14ac:dyDescent="0.25">
      <c r="D826" s="27"/>
      <c r="E826" s="27"/>
    </row>
    <row r="827" spans="4:5" ht="15.75" customHeight="1" x14ac:dyDescent="0.25">
      <c r="D827" s="27"/>
      <c r="E827" s="27"/>
    </row>
    <row r="828" spans="4:5" ht="15.75" customHeight="1" x14ac:dyDescent="0.25">
      <c r="D828" s="27"/>
      <c r="E828" s="27"/>
    </row>
    <row r="829" spans="4:5" ht="15.75" customHeight="1" x14ac:dyDescent="0.25">
      <c r="D829" s="27"/>
      <c r="E829" s="27"/>
    </row>
    <row r="830" spans="4:5" ht="15.75" customHeight="1" x14ac:dyDescent="0.25">
      <c r="D830" s="27"/>
      <c r="E830" s="27"/>
    </row>
    <row r="831" spans="4:5" ht="15.75" customHeight="1" x14ac:dyDescent="0.25">
      <c r="D831" s="27"/>
      <c r="E831" s="27"/>
    </row>
    <row r="832" spans="4:5" ht="15.75" customHeight="1" x14ac:dyDescent="0.25">
      <c r="D832" s="27"/>
      <c r="E832" s="27"/>
    </row>
    <row r="833" spans="4:5" ht="15.75" customHeight="1" x14ac:dyDescent="0.25">
      <c r="D833" s="27"/>
      <c r="E833" s="27"/>
    </row>
    <row r="834" spans="4:5" ht="15.75" customHeight="1" x14ac:dyDescent="0.25">
      <c r="D834" s="27"/>
      <c r="E834" s="27"/>
    </row>
    <row r="835" spans="4:5" ht="15.75" customHeight="1" x14ac:dyDescent="0.25">
      <c r="D835" s="27"/>
      <c r="E835" s="27"/>
    </row>
    <row r="836" spans="4:5" ht="15.75" customHeight="1" x14ac:dyDescent="0.25">
      <c r="D836" s="27"/>
      <c r="E836" s="27"/>
    </row>
    <row r="837" spans="4:5" ht="15.75" customHeight="1" x14ac:dyDescent="0.25">
      <c r="D837" s="27"/>
      <c r="E837" s="27"/>
    </row>
    <row r="838" spans="4:5" ht="15.75" customHeight="1" x14ac:dyDescent="0.25">
      <c r="D838" s="27"/>
      <c r="E838" s="27"/>
    </row>
    <row r="839" spans="4:5" ht="15.75" customHeight="1" x14ac:dyDescent="0.25">
      <c r="D839" s="27"/>
      <c r="E839" s="27"/>
    </row>
    <row r="840" spans="4:5" ht="15.75" customHeight="1" x14ac:dyDescent="0.25">
      <c r="D840" s="27"/>
      <c r="E840" s="27"/>
    </row>
    <row r="841" spans="4:5" ht="15.75" customHeight="1" x14ac:dyDescent="0.25">
      <c r="D841" s="27"/>
      <c r="E841" s="27"/>
    </row>
    <row r="842" spans="4:5" ht="15.75" customHeight="1" x14ac:dyDescent="0.25">
      <c r="D842" s="27"/>
      <c r="E842" s="27"/>
    </row>
    <row r="843" spans="4:5" ht="15.75" customHeight="1" x14ac:dyDescent="0.25">
      <c r="D843" s="27"/>
      <c r="E843" s="27"/>
    </row>
    <row r="844" spans="4:5" ht="15.75" customHeight="1" x14ac:dyDescent="0.25">
      <c r="D844" s="27"/>
      <c r="E844" s="27"/>
    </row>
    <row r="845" spans="4:5" ht="15.75" customHeight="1" x14ac:dyDescent="0.25">
      <c r="D845" s="27"/>
      <c r="E845" s="27"/>
    </row>
    <row r="846" spans="4:5" ht="15.75" customHeight="1" x14ac:dyDescent="0.25">
      <c r="D846" s="27"/>
      <c r="E846" s="27"/>
    </row>
    <row r="847" spans="4:5" ht="15.75" customHeight="1" x14ac:dyDescent="0.25">
      <c r="D847" s="27"/>
      <c r="E847" s="27"/>
    </row>
    <row r="848" spans="4:5" ht="15.75" customHeight="1" x14ac:dyDescent="0.25">
      <c r="D848" s="27"/>
      <c r="E848" s="27"/>
    </row>
    <row r="849" spans="4:5" ht="15.75" customHeight="1" x14ac:dyDescent="0.25">
      <c r="D849" s="27"/>
      <c r="E849" s="27"/>
    </row>
    <row r="850" spans="4:5" ht="15.75" customHeight="1" x14ac:dyDescent="0.25">
      <c r="D850" s="27"/>
      <c r="E850" s="27"/>
    </row>
    <row r="851" spans="4:5" ht="15.75" customHeight="1" x14ac:dyDescent="0.25">
      <c r="D851" s="27"/>
      <c r="E851" s="27"/>
    </row>
    <row r="852" spans="4:5" ht="15.75" customHeight="1" x14ac:dyDescent="0.25">
      <c r="D852" s="27"/>
      <c r="E852" s="27"/>
    </row>
    <row r="853" spans="4:5" ht="15.75" customHeight="1" x14ac:dyDescent="0.25">
      <c r="D853" s="27"/>
      <c r="E853" s="27"/>
    </row>
    <row r="854" spans="4:5" ht="15.75" customHeight="1" x14ac:dyDescent="0.25">
      <c r="D854" s="27"/>
      <c r="E854" s="27"/>
    </row>
    <row r="855" spans="4:5" ht="15.75" customHeight="1" x14ac:dyDescent="0.25">
      <c r="D855" s="27"/>
      <c r="E855" s="27"/>
    </row>
    <row r="856" spans="4:5" ht="15.75" customHeight="1" x14ac:dyDescent="0.25">
      <c r="D856" s="27"/>
      <c r="E856" s="27"/>
    </row>
    <row r="857" spans="4:5" ht="15.75" customHeight="1" x14ac:dyDescent="0.25">
      <c r="D857" s="27"/>
      <c r="E857" s="27"/>
    </row>
    <row r="858" spans="4:5" ht="15.75" customHeight="1" x14ac:dyDescent="0.25">
      <c r="D858" s="27"/>
      <c r="E858" s="27"/>
    </row>
    <row r="859" spans="4:5" ht="15.75" customHeight="1" x14ac:dyDescent="0.25">
      <c r="D859" s="27"/>
      <c r="E859" s="27"/>
    </row>
    <row r="860" spans="4:5" ht="15.75" customHeight="1" x14ac:dyDescent="0.25">
      <c r="D860" s="27"/>
      <c r="E860" s="27"/>
    </row>
    <row r="861" spans="4:5" ht="15.75" customHeight="1" x14ac:dyDescent="0.25">
      <c r="D861" s="27"/>
      <c r="E861" s="27"/>
    </row>
    <row r="862" spans="4:5" ht="15.75" customHeight="1" x14ac:dyDescent="0.25">
      <c r="D862" s="27"/>
      <c r="E862" s="27"/>
    </row>
    <row r="863" spans="4:5" ht="15.75" customHeight="1" x14ac:dyDescent="0.25">
      <c r="D863" s="27"/>
      <c r="E863" s="27"/>
    </row>
    <row r="864" spans="4:5" ht="15.75" customHeight="1" x14ac:dyDescent="0.25">
      <c r="D864" s="27"/>
      <c r="E864" s="27"/>
    </row>
    <row r="865" spans="4:5" ht="15.75" customHeight="1" x14ac:dyDescent="0.25">
      <c r="D865" s="27"/>
      <c r="E865" s="27"/>
    </row>
    <row r="866" spans="4:5" ht="15.75" customHeight="1" x14ac:dyDescent="0.25">
      <c r="D866" s="27"/>
      <c r="E866" s="27"/>
    </row>
    <row r="867" spans="4:5" ht="15.75" customHeight="1" x14ac:dyDescent="0.25">
      <c r="D867" s="27"/>
      <c r="E867" s="27"/>
    </row>
    <row r="868" spans="4:5" ht="15.75" customHeight="1" x14ac:dyDescent="0.25">
      <c r="D868" s="27"/>
      <c r="E868" s="27"/>
    </row>
    <row r="869" spans="4:5" ht="15.75" customHeight="1" x14ac:dyDescent="0.25">
      <c r="D869" s="27"/>
      <c r="E869" s="27"/>
    </row>
    <row r="870" spans="4:5" ht="15.75" customHeight="1" x14ac:dyDescent="0.25">
      <c r="D870" s="27"/>
      <c r="E870" s="27"/>
    </row>
    <row r="871" spans="4:5" ht="15.75" customHeight="1" x14ac:dyDescent="0.25">
      <c r="D871" s="27"/>
      <c r="E871" s="27"/>
    </row>
    <row r="872" spans="4:5" ht="15.75" customHeight="1" x14ac:dyDescent="0.25">
      <c r="D872" s="27"/>
      <c r="E872" s="27"/>
    </row>
    <row r="873" spans="4:5" ht="15.75" customHeight="1" x14ac:dyDescent="0.25">
      <c r="D873" s="27"/>
      <c r="E873" s="27"/>
    </row>
    <row r="874" spans="4:5" ht="15.75" customHeight="1" x14ac:dyDescent="0.25">
      <c r="D874" s="27"/>
      <c r="E874" s="27"/>
    </row>
    <row r="875" spans="4:5" ht="15.75" customHeight="1" x14ac:dyDescent="0.25">
      <c r="D875" s="27"/>
      <c r="E875" s="27"/>
    </row>
    <row r="876" spans="4:5" ht="15.75" customHeight="1" x14ac:dyDescent="0.25">
      <c r="D876" s="27"/>
      <c r="E876" s="27"/>
    </row>
    <row r="877" spans="4:5" ht="15.75" customHeight="1" x14ac:dyDescent="0.25">
      <c r="D877" s="27"/>
      <c r="E877" s="27"/>
    </row>
    <row r="878" spans="4:5" ht="15.75" customHeight="1" x14ac:dyDescent="0.25">
      <c r="D878" s="27"/>
      <c r="E878" s="27"/>
    </row>
    <row r="879" spans="4:5" ht="15.75" customHeight="1" x14ac:dyDescent="0.25">
      <c r="D879" s="27"/>
      <c r="E879" s="27"/>
    </row>
    <row r="880" spans="4:5" ht="15.75" customHeight="1" x14ac:dyDescent="0.25">
      <c r="D880" s="27"/>
      <c r="E880" s="27"/>
    </row>
    <row r="881" spans="4:5" ht="15.75" customHeight="1" x14ac:dyDescent="0.25">
      <c r="D881" s="27"/>
      <c r="E881" s="27"/>
    </row>
    <row r="882" spans="4:5" ht="15.75" customHeight="1" x14ac:dyDescent="0.25">
      <c r="D882" s="27"/>
      <c r="E882" s="27"/>
    </row>
    <row r="883" spans="4:5" ht="15.75" customHeight="1" x14ac:dyDescent="0.25">
      <c r="D883" s="27"/>
      <c r="E883" s="27"/>
    </row>
    <row r="884" spans="4:5" ht="15.75" customHeight="1" x14ac:dyDescent="0.25">
      <c r="D884" s="27"/>
      <c r="E884" s="27"/>
    </row>
    <row r="885" spans="4:5" ht="15.75" customHeight="1" x14ac:dyDescent="0.25">
      <c r="D885" s="27"/>
      <c r="E885" s="27"/>
    </row>
    <row r="886" spans="4:5" ht="15.75" customHeight="1" x14ac:dyDescent="0.25">
      <c r="D886" s="27"/>
      <c r="E886" s="27"/>
    </row>
    <row r="887" spans="4:5" ht="15.75" customHeight="1" x14ac:dyDescent="0.25">
      <c r="D887" s="27"/>
      <c r="E887" s="27"/>
    </row>
    <row r="888" spans="4:5" ht="15.75" customHeight="1" x14ac:dyDescent="0.25">
      <c r="D888" s="27"/>
      <c r="E888" s="27"/>
    </row>
    <row r="889" spans="4:5" ht="15.75" customHeight="1" x14ac:dyDescent="0.25">
      <c r="D889" s="27"/>
      <c r="E889" s="27"/>
    </row>
    <row r="890" spans="4:5" ht="15.75" customHeight="1" x14ac:dyDescent="0.25">
      <c r="D890" s="27"/>
      <c r="E890" s="27"/>
    </row>
    <row r="891" spans="4:5" ht="15.75" customHeight="1" x14ac:dyDescent="0.25">
      <c r="D891" s="27"/>
      <c r="E891" s="27"/>
    </row>
    <row r="892" spans="4:5" ht="15.75" customHeight="1" x14ac:dyDescent="0.25">
      <c r="D892" s="27"/>
      <c r="E892" s="27"/>
    </row>
    <row r="893" spans="4:5" ht="15.75" customHeight="1" x14ac:dyDescent="0.25">
      <c r="D893" s="27"/>
      <c r="E893" s="27"/>
    </row>
    <row r="894" spans="4:5" ht="15.75" customHeight="1" x14ac:dyDescent="0.25">
      <c r="D894" s="27"/>
      <c r="E894" s="27"/>
    </row>
    <row r="895" spans="4:5" ht="15.75" customHeight="1" x14ac:dyDescent="0.25">
      <c r="D895" s="27"/>
      <c r="E895" s="27"/>
    </row>
    <row r="896" spans="4:5" ht="15.75" customHeight="1" x14ac:dyDescent="0.25">
      <c r="D896" s="27"/>
      <c r="E896" s="27"/>
    </row>
    <row r="897" spans="4:5" ht="15.75" customHeight="1" x14ac:dyDescent="0.25">
      <c r="D897" s="27"/>
      <c r="E897" s="27"/>
    </row>
    <row r="898" spans="4:5" ht="15.75" customHeight="1" x14ac:dyDescent="0.25">
      <c r="D898" s="27"/>
      <c r="E898" s="27"/>
    </row>
    <row r="899" spans="4:5" ht="15.75" customHeight="1" x14ac:dyDescent="0.25">
      <c r="D899" s="27"/>
      <c r="E899" s="27"/>
    </row>
    <row r="900" spans="4:5" ht="15.75" customHeight="1" x14ac:dyDescent="0.25">
      <c r="D900" s="27"/>
      <c r="E900" s="27"/>
    </row>
    <row r="901" spans="4:5" ht="15.75" customHeight="1" x14ac:dyDescent="0.25">
      <c r="D901" s="27"/>
      <c r="E901" s="27"/>
    </row>
    <row r="902" spans="4:5" ht="15.75" customHeight="1" x14ac:dyDescent="0.25">
      <c r="D902" s="27"/>
      <c r="E902" s="27"/>
    </row>
    <row r="903" spans="4:5" ht="15.75" customHeight="1" x14ac:dyDescent="0.25">
      <c r="D903" s="27"/>
      <c r="E903" s="27"/>
    </row>
    <row r="904" spans="4:5" ht="15.75" customHeight="1" x14ac:dyDescent="0.25">
      <c r="D904" s="27"/>
      <c r="E904" s="27"/>
    </row>
    <row r="905" spans="4:5" ht="15.75" customHeight="1" x14ac:dyDescent="0.25">
      <c r="D905" s="27"/>
      <c r="E905" s="27"/>
    </row>
    <row r="906" spans="4:5" ht="15.75" customHeight="1" x14ac:dyDescent="0.25">
      <c r="D906" s="27"/>
      <c r="E906" s="27"/>
    </row>
    <row r="907" spans="4:5" ht="15.75" customHeight="1" x14ac:dyDescent="0.25">
      <c r="D907" s="27"/>
      <c r="E907" s="27"/>
    </row>
    <row r="908" spans="4:5" ht="15.75" customHeight="1" x14ac:dyDescent="0.25">
      <c r="D908" s="27"/>
      <c r="E908" s="27"/>
    </row>
    <row r="909" spans="4:5" ht="15.75" customHeight="1" x14ac:dyDescent="0.25">
      <c r="D909" s="27"/>
      <c r="E909" s="27"/>
    </row>
    <row r="910" spans="4:5" ht="15.75" customHeight="1" x14ac:dyDescent="0.25">
      <c r="D910" s="27"/>
      <c r="E910" s="27"/>
    </row>
    <row r="911" spans="4:5" ht="15.75" customHeight="1" x14ac:dyDescent="0.25">
      <c r="D911" s="27"/>
      <c r="E911" s="27"/>
    </row>
    <row r="912" spans="4:5" ht="15.75" customHeight="1" x14ac:dyDescent="0.25">
      <c r="D912" s="27"/>
      <c r="E912" s="27"/>
    </row>
    <row r="913" spans="4:5" ht="15.75" customHeight="1" x14ac:dyDescent="0.25">
      <c r="D913" s="27"/>
      <c r="E913" s="27"/>
    </row>
    <row r="914" spans="4:5" ht="15.75" customHeight="1" x14ac:dyDescent="0.25">
      <c r="D914" s="27"/>
      <c r="E914" s="27"/>
    </row>
    <row r="915" spans="4:5" ht="15.75" customHeight="1" x14ac:dyDescent="0.25">
      <c r="D915" s="27"/>
      <c r="E915" s="27"/>
    </row>
    <row r="916" spans="4:5" ht="15.75" customHeight="1" x14ac:dyDescent="0.25">
      <c r="D916" s="27"/>
      <c r="E916" s="27"/>
    </row>
    <row r="917" spans="4:5" ht="15.75" customHeight="1" x14ac:dyDescent="0.25">
      <c r="D917" s="27"/>
      <c r="E917" s="27"/>
    </row>
    <row r="918" spans="4:5" ht="15.75" customHeight="1" x14ac:dyDescent="0.25">
      <c r="D918" s="27"/>
      <c r="E918" s="27"/>
    </row>
    <row r="919" spans="4:5" ht="15.75" customHeight="1" x14ac:dyDescent="0.25">
      <c r="D919" s="27"/>
      <c r="E919" s="27"/>
    </row>
    <row r="920" spans="4:5" ht="15.75" customHeight="1" x14ac:dyDescent="0.25">
      <c r="D920" s="27"/>
      <c r="E920" s="27"/>
    </row>
    <row r="921" spans="4:5" ht="15.75" customHeight="1" x14ac:dyDescent="0.25">
      <c r="D921" s="27"/>
      <c r="E921" s="27"/>
    </row>
    <row r="922" spans="4:5" ht="15.75" customHeight="1" x14ac:dyDescent="0.25">
      <c r="D922" s="27"/>
      <c r="E922" s="27"/>
    </row>
    <row r="923" spans="4:5" ht="15.75" customHeight="1" x14ac:dyDescent="0.25">
      <c r="D923" s="27"/>
      <c r="E923" s="27"/>
    </row>
    <row r="924" spans="4:5" ht="15.75" customHeight="1" x14ac:dyDescent="0.25">
      <c r="D924" s="27"/>
      <c r="E924" s="27"/>
    </row>
    <row r="925" spans="4:5" ht="15.75" customHeight="1" x14ac:dyDescent="0.25">
      <c r="D925" s="27"/>
      <c r="E925" s="27"/>
    </row>
    <row r="926" spans="4:5" ht="15.75" customHeight="1" x14ac:dyDescent="0.25">
      <c r="D926" s="27"/>
      <c r="E926" s="27"/>
    </row>
    <row r="927" spans="4:5" ht="15.75" customHeight="1" x14ac:dyDescent="0.25">
      <c r="D927" s="27"/>
      <c r="E927" s="27"/>
    </row>
    <row r="928" spans="4:5" ht="15.75" customHeight="1" x14ac:dyDescent="0.25">
      <c r="D928" s="27"/>
      <c r="E928" s="27"/>
    </row>
    <row r="929" spans="4:5" ht="15.75" customHeight="1" x14ac:dyDescent="0.25">
      <c r="D929" s="27"/>
      <c r="E929" s="27"/>
    </row>
    <row r="930" spans="4:5" ht="15.75" customHeight="1" x14ac:dyDescent="0.25">
      <c r="D930" s="27"/>
      <c r="E930" s="27"/>
    </row>
    <row r="931" spans="4:5" ht="15.75" customHeight="1" x14ac:dyDescent="0.25">
      <c r="D931" s="27"/>
      <c r="E931" s="27"/>
    </row>
    <row r="932" spans="4:5" ht="15.75" customHeight="1" x14ac:dyDescent="0.25">
      <c r="D932" s="27"/>
      <c r="E932" s="27"/>
    </row>
    <row r="933" spans="4:5" ht="15.75" customHeight="1" x14ac:dyDescent="0.25">
      <c r="D933" s="27"/>
      <c r="E933" s="27"/>
    </row>
    <row r="934" spans="4:5" ht="15.75" customHeight="1" x14ac:dyDescent="0.25">
      <c r="D934" s="27"/>
      <c r="E934" s="27"/>
    </row>
    <row r="935" spans="4:5" ht="15.75" customHeight="1" x14ac:dyDescent="0.25">
      <c r="D935" s="27"/>
      <c r="E935" s="27"/>
    </row>
    <row r="936" spans="4:5" ht="15.75" customHeight="1" x14ac:dyDescent="0.25">
      <c r="D936" s="27"/>
      <c r="E936" s="27"/>
    </row>
    <row r="937" spans="4:5" ht="15.75" customHeight="1" x14ac:dyDescent="0.25">
      <c r="D937" s="27"/>
      <c r="E937" s="27"/>
    </row>
    <row r="938" spans="4:5" ht="15.75" customHeight="1" x14ac:dyDescent="0.25">
      <c r="D938" s="27"/>
      <c r="E938" s="27"/>
    </row>
    <row r="939" spans="4:5" ht="15.75" customHeight="1" x14ac:dyDescent="0.25">
      <c r="D939" s="27"/>
      <c r="E939" s="27"/>
    </row>
    <row r="940" spans="4:5" ht="15.75" customHeight="1" x14ac:dyDescent="0.25">
      <c r="D940" s="27"/>
      <c r="E940" s="27"/>
    </row>
    <row r="941" spans="4:5" ht="15.75" customHeight="1" x14ac:dyDescent="0.25">
      <c r="D941" s="27"/>
      <c r="E941" s="27"/>
    </row>
    <row r="942" spans="4:5" ht="15.75" customHeight="1" x14ac:dyDescent="0.25">
      <c r="D942" s="27"/>
      <c r="E942" s="27"/>
    </row>
    <row r="943" spans="4:5" ht="15.75" customHeight="1" x14ac:dyDescent="0.25">
      <c r="D943" s="27"/>
      <c r="E943" s="27"/>
    </row>
    <row r="944" spans="4:5" ht="15.75" customHeight="1" x14ac:dyDescent="0.25">
      <c r="D944" s="27"/>
      <c r="E944" s="27"/>
    </row>
    <row r="945" spans="4:5" ht="15.75" customHeight="1" x14ac:dyDescent="0.25">
      <c r="D945" s="27"/>
      <c r="E945" s="27"/>
    </row>
    <row r="946" spans="4:5" ht="15.75" customHeight="1" x14ac:dyDescent="0.25">
      <c r="D946" s="27"/>
      <c r="E946" s="27"/>
    </row>
    <row r="947" spans="4:5" ht="15.75" customHeight="1" x14ac:dyDescent="0.25">
      <c r="D947" s="27"/>
      <c r="E947" s="27"/>
    </row>
    <row r="948" spans="4:5" ht="15.75" customHeight="1" x14ac:dyDescent="0.25">
      <c r="D948" s="27"/>
      <c r="E948" s="27"/>
    </row>
    <row r="949" spans="4:5" ht="15.75" customHeight="1" x14ac:dyDescent="0.25">
      <c r="D949" s="27"/>
      <c r="E949" s="27"/>
    </row>
    <row r="950" spans="4:5" ht="15.75" customHeight="1" x14ac:dyDescent="0.25">
      <c r="D950" s="27"/>
      <c r="E950" s="27"/>
    </row>
    <row r="951" spans="4:5" ht="15.75" customHeight="1" x14ac:dyDescent="0.25">
      <c r="D951" s="27"/>
      <c r="E951" s="27"/>
    </row>
    <row r="952" spans="4:5" ht="15.75" customHeight="1" x14ac:dyDescent="0.25">
      <c r="D952" s="27"/>
      <c r="E952" s="27"/>
    </row>
    <row r="953" spans="4:5" ht="15.75" customHeight="1" x14ac:dyDescent="0.25">
      <c r="D953" s="27"/>
      <c r="E953" s="27"/>
    </row>
    <row r="954" spans="4:5" ht="15.75" customHeight="1" x14ac:dyDescent="0.25">
      <c r="D954" s="27"/>
      <c r="E954" s="27"/>
    </row>
    <row r="955" spans="4:5" ht="15.75" customHeight="1" x14ac:dyDescent="0.25">
      <c r="D955" s="27"/>
      <c r="E955" s="27"/>
    </row>
    <row r="956" spans="4:5" ht="15.75" customHeight="1" x14ac:dyDescent="0.25">
      <c r="D956" s="27"/>
      <c r="E956" s="27"/>
    </row>
    <row r="957" spans="4:5" ht="15.75" customHeight="1" x14ac:dyDescent="0.25">
      <c r="D957" s="27"/>
      <c r="E957" s="27"/>
    </row>
    <row r="958" spans="4:5" ht="15.75" customHeight="1" x14ac:dyDescent="0.25">
      <c r="D958" s="27"/>
      <c r="E958" s="27"/>
    </row>
    <row r="959" spans="4:5" ht="15.75" customHeight="1" x14ac:dyDescent="0.25">
      <c r="D959" s="27"/>
      <c r="E959" s="27"/>
    </row>
    <row r="960" spans="4:5" ht="15.75" customHeight="1" x14ac:dyDescent="0.25">
      <c r="D960" s="27"/>
      <c r="E960" s="27"/>
    </row>
    <row r="961" spans="4:5" ht="15.75" customHeight="1" x14ac:dyDescent="0.25">
      <c r="D961" s="27"/>
      <c r="E961" s="27"/>
    </row>
    <row r="962" spans="4:5" ht="15.75" customHeight="1" x14ac:dyDescent="0.25">
      <c r="D962" s="27"/>
      <c r="E962" s="27"/>
    </row>
    <row r="963" spans="4:5" ht="15.75" customHeight="1" x14ac:dyDescent="0.25">
      <c r="D963" s="27"/>
      <c r="E963" s="27"/>
    </row>
    <row r="964" spans="4:5" ht="15.75" customHeight="1" x14ac:dyDescent="0.25">
      <c r="D964" s="27"/>
      <c r="E964" s="27"/>
    </row>
    <row r="965" spans="4:5" ht="15.75" customHeight="1" x14ac:dyDescent="0.25">
      <c r="D965" s="27"/>
      <c r="E965" s="27"/>
    </row>
    <row r="966" spans="4:5" ht="15.75" customHeight="1" x14ac:dyDescent="0.25">
      <c r="D966" s="27"/>
      <c r="E966" s="27"/>
    </row>
    <row r="967" spans="4:5" ht="15.75" customHeight="1" x14ac:dyDescent="0.25">
      <c r="D967" s="27"/>
      <c r="E967" s="27"/>
    </row>
    <row r="968" spans="4:5" ht="15.75" customHeight="1" x14ac:dyDescent="0.25">
      <c r="D968" s="27"/>
      <c r="E968" s="27"/>
    </row>
    <row r="969" spans="4:5" ht="15.75" customHeight="1" x14ac:dyDescent="0.25">
      <c r="D969" s="27"/>
      <c r="E969" s="27"/>
    </row>
    <row r="970" spans="4:5" ht="15.75" customHeight="1" x14ac:dyDescent="0.25">
      <c r="D970" s="27"/>
      <c r="E970" s="27"/>
    </row>
    <row r="971" spans="4:5" ht="15.75" customHeight="1" x14ac:dyDescent="0.25">
      <c r="D971" s="27"/>
      <c r="E971" s="27"/>
    </row>
    <row r="972" spans="4:5" ht="15.75" customHeight="1" x14ac:dyDescent="0.25">
      <c r="D972" s="27"/>
      <c r="E972" s="27"/>
    </row>
    <row r="973" spans="4:5" ht="15.75" customHeight="1" x14ac:dyDescent="0.25">
      <c r="D973" s="27"/>
      <c r="E973" s="27"/>
    </row>
    <row r="974" spans="4:5" ht="15.75" customHeight="1" x14ac:dyDescent="0.25">
      <c r="D974" s="27"/>
      <c r="E974" s="27"/>
    </row>
    <row r="975" spans="4:5" ht="15.75" customHeight="1" x14ac:dyDescent="0.25">
      <c r="D975" s="27"/>
      <c r="E975" s="27"/>
    </row>
    <row r="976" spans="4:5" ht="15.75" customHeight="1" x14ac:dyDescent="0.25">
      <c r="D976" s="27"/>
      <c r="E976" s="27"/>
    </row>
    <row r="977" spans="4:5" ht="15.75" customHeight="1" x14ac:dyDescent="0.25">
      <c r="D977" s="27"/>
      <c r="E977" s="27"/>
    </row>
    <row r="978" spans="4:5" ht="15.75" customHeight="1" x14ac:dyDescent="0.25">
      <c r="D978" s="27"/>
      <c r="E978" s="27"/>
    </row>
    <row r="979" spans="4:5" ht="15.75" customHeight="1" x14ac:dyDescent="0.25">
      <c r="D979" s="27"/>
      <c r="E979" s="27"/>
    </row>
    <row r="980" spans="4:5" ht="15.75" customHeight="1" x14ac:dyDescent="0.25">
      <c r="D980" s="27"/>
      <c r="E980" s="27"/>
    </row>
    <row r="981" spans="4:5" ht="15.75" customHeight="1" x14ac:dyDescent="0.25">
      <c r="D981" s="27"/>
      <c r="E981" s="27"/>
    </row>
    <row r="982" spans="4:5" ht="15.75" customHeight="1" x14ac:dyDescent="0.25">
      <c r="D982" s="27"/>
      <c r="E982" s="27"/>
    </row>
    <row r="983" spans="4:5" ht="15.75" customHeight="1" x14ac:dyDescent="0.25">
      <c r="D983" s="27"/>
      <c r="E983" s="27"/>
    </row>
    <row r="984" spans="4:5" ht="15.75" customHeight="1" x14ac:dyDescent="0.25">
      <c r="D984" s="27"/>
      <c r="E984" s="27"/>
    </row>
  </sheetData>
  <sheetProtection selectLockedCells="1"/>
  <conditionalFormatting sqref="A2:A30 A37 A39:A1048576">
    <cfRule type="cellIs" dxfId="19" priority="21" operator="equal">
      <formula>0</formula>
    </cfRule>
    <cfRule type="cellIs" dxfId="18" priority="22" operator="equal">
      <formula>1</formula>
    </cfRule>
    <cfRule type="cellIs" dxfId="17" priority="23" operator="equal">
      <formula>2</formula>
    </cfRule>
    <cfRule type="cellIs" dxfId="16" priority="24" operator="equal">
      <formula>3</formula>
    </cfRule>
    <cfRule type="cellIs" dxfId="15" priority="25" operator="equal">
      <formula>4</formula>
    </cfRule>
  </conditionalFormatting>
  <conditionalFormatting sqref="F1:W1 F3:W5 F7:W13 F15:W19 F21:W25 F27:W1048576">
    <cfRule type="cellIs" dxfId="14" priority="11" operator="equal">
      <formula>0</formula>
    </cfRule>
    <cfRule type="cellIs" dxfId="13" priority="12" operator="equal">
      <formula>1</formula>
    </cfRule>
    <cfRule type="cellIs" dxfId="12" priority="13" operator="equal">
      <formula>2</formula>
    </cfRule>
    <cfRule type="cellIs" dxfId="11" priority="14" operator="equal">
      <formula>3</formula>
    </cfRule>
    <cfRule type="cellIs" dxfId="10" priority="15" operator="equal">
      <formula>4</formula>
    </cfRule>
  </conditionalFormatting>
  <conditionalFormatting sqref="A32:A36">
    <cfRule type="cellIs" dxfId="9" priority="6" operator="equal">
      <formula>0</formula>
    </cfRule>
    <cfRule type="cellIs" dxfId="8" priority="7" operator="equal">
      <formula>1</formula>
    </cfRule>
    <cfRule type="cellIs" dxfId="7" priority="8" operator="equal">
      <formula>2</formula>
    </cfRule>
    <cfRule type="cellIs" dxfId="6" priority="9" operator="equal">
      <formula>3</formula>
    </cfRule>
    <cfRule type="cellIs" dxfId="5" priority="10" operator="equal">
      <formula>4</formula>
    </cfRule>
  </conditionalFormatting>
  <conditionalFormatting sqref="A38">
    <cfRule type="cellIs" dxfId="4" priority="1" operator="equal">
      <formula>0</formula>
    </cfRule>
    <cfRule type="cellIs" dxfId="3" priority="2" operator="equal">
      <formula>1</formula>
    </cfRule>
    <cfRule type="cellIs" dxfId="2" priority="3" operator="equal">
      <formula>2</formula>
    </cfRule>
    <cfRule type="cellIs" dxfId="1" priority="4" operator="equal">
      <formula>3</formula>
    </cfRule>
    <cfRule type="cellIs" dxfId="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B3:B4 B7:B12 B15:B18 B21:B24 B27:B28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D11" sqref="D11"/>
    </sheetView>
  </sheetViews>
  <sheetFormatPr defaultColWidth="14.42578125" defaultRowHeight="15" customHeight="1" x14ac:dyDescent="0.25"/>
  <cols>
    <col min="1" max="1" width="14.7109375" customWidth="1"/>
    <col min="2" max="3" width="8.7109375" customWidth="1"/>
    <col min="4" max="4" width="13.7109375" customWidth="1"/>
    <col min="5" max="26" width="8.7109375" customWidth="1"/>
  </cols>
  <sheetData>
    <row r="1" spans="1:5" x14ac:dyDescent="0.25">
      <c r="A1" t="s">
        <v>29</v>
      </c>
      <c r="B1" t="s">
        <v>1255</v>
      </c>
      <c r="D1" t="s">
        <v>29</v>
      </c>
      <c r="E1" t="s">
        <v>1255</v>
      </c>
    </row>
    <row r="2" spans="1:5" x14ac:dyDescent="0.25">
      <c r="A2" t="s">
        <v>1256</v>
      </c>
      <c r="B2">
        <v>4</v>
      </c>
      <c r="D2" t="s">
        <v>33</v>
      </c>
      <c r="E2">
        <v>0</v>
      </c>
    </row>
    <row r="3" spans="1:5" x14ac:dyDescent="0.25">
      <c r="A3" t="s">
        <v>1257</v>
      </c>
      <c r="B3">
        <v>3</v>
      </c>
      <c r="D3" t="s">
        <v>1257</v>
      </c>
      <c r="E3">
        <v>3</v>
      </c>
    </row>
    <row r="4" spans="1:5" x14ac:dyDescent="0.25">
      <c r="A4" t="s">
        <v>1258</v>
      </c>
      <c r="B4">
        <v>2</v>
      </c>
      <c r="D4" t="s">
        <v>1259</v>
      </c>
      <c r="E4">
        <v>1</v>
      </c>
    </row>
    <row r="5" spans="1:5" x14ac:dyDescent="0.25">
      <c r="A5" t="s">
        <v>1259</v>
      </c>
      <c r="B5">
        <v>1</v>
      </c>
      <c r="D5" t="s">
        <v>1258</v>
      </c>
      <c r="E5">
        <v>2</v>
      </c>
    </row>
    <row r="6" spans="1:5" x14ac:dyDescent="0.25">
      <c r="A6" t="s">
        <v>33</v>
      </c>
      <c r="B6">
        <v>0</v>
      </c>
      <c r="D6" t="s">
        <v>1256</v>
      </c>
      <c r="E6">
        <v>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sheet="1" objects="1" scenarios="1" selectLockedCells="1"/>
  <sortState ref="A2:B6">
    <sortCondition descending="1" ref="B2:B6"/>
  </sortState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996"/>
  <sheetViews>
    <sheetView zoomScale="90" zoomScaleNormal="90" workbookViewId="0">
      <pane ySplit="1" topLeftCell="A23" activePane="bottomLeft" state="frozen"/>
      <selection activeCell="B36" sqref="B36"/>
      <selection pane="bottomLeft" activeCell="C26" sqref="C26"/>
    </sheetView>
  </sheetViews>
  <sheetFormatPr defaultColWidth="14.42578125" defaultRowHeight="15" customHeight="1" x14ac:dyDescent="0.25"/>
  <cols>
    <col min="1" max="1" width="4.7109375" style="39" customWidth="1"/>
    <col min="2" max="2" width="12.7109375" style="44" customWidth="1"/>
    <col min="3" max="3" width="77" style="44" customWidth="1"/>
    <col min="4" max="4" width="33.28515625" style="44" customWidth="1"/>
    <col min="5" max="5" width="26.85546875" style="44" customWidth="1"/>
    <col min="6" max="23" width="3" style="39" customWidth="1"/>
    <col min="24" max="26" width="8.7109375" style="12" customWidth="1"/>
    <col min="27" max="27" width="8.7109375" style="1" customWidth="1"/>
    <col min="28" max="47" width="14.42578125" style="1"/>
  </cols>
  <sheetData>
    <row r="1" spans="1:26" s="12" customFormat="1" ht="29.25" customHeight="1" x14ac:dyDescent="0.25">
      <c r="A1" s="38" t="s">
        <v>145</v>
      </c>
      <c r="B1" s="38" t="s">
        <v>146</v>
      </c>
      <c r="C1" s="39"/>
      <c r="D1" s="44"/>
      <c r="E1" s="44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6" s="24" customFormat="1" ht="27" customHeight="1" x14ac:dyDescent="0.25">
      <c r="A2" s="39">
        <f>(INT(AVERAGE(A3:A4))) + IF(AND((INT(AVERAGE(A3:A4))) &lt; AVERAGE(A3:A4), (AVERAGE(A5) &gt; AVERAGE(A3:A4))), 1, 0)</f>
        <v>0</v>
      </c>
      <c r="B2" s="40" t="s">
        <v>29</v>
      </c>
      <c r="C2" s="40" t="s">
        <v>30</v>
      </c>
      <c r="D2" s="40" t="s">
        <v>31</v>
      </c>
      <c r="E2" s="41" t="s">
        <v>32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6"/>
      <c r="Y2" s="16"/>
      <c r="Z2" s="16"/>
    </row>
    <row r="3" spans="1:26" s="1" customFormat="1" ht="25.5" x14ac:dyDescent="0.25">
      <c r="A3" s="39">
        <f>LOOKUP(B3,Avaliação!$D$2:$E$6)</f>
        <v>0</v>
      </c>
      <c r="B3" s="32" t="s">
        <v>33</v>
      </c>
      <c r="C3" s="43" t="s">
        <v>147</v>
      </c>
      <c r="D3" s="33"/>
      <c r="E3" s="37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12"/>
      <c r="Y3" s="12"/>
      <c r="Z3" s="12"/>
    </row>
    <row r="4" spans="1:26" s="1" customFormat="1" ht="25.5" x14ac:dyDescent="0.25">
      <c r="A4" s="39">
        <f>LOOKUP(B4,Avaliação!$D$2:$E$6)</f>
        <v>0</v>
      </c>
      <c r="B4" s="32" t="s">
        <v>33</v>
      </c>
      <c r="C4" s="43" t="s">
        <v>83</v>
      </c>
      <c r="D4" s="34"/>
      <c r="E4" s="37" t="s">
        <v>148</v>
      </c>
      <c r="F4" s="39">
        <f>'A2'!A12</f>
        <v>0</v>
      </c>
      <c r="G4" s="39">
        <f>'R1'!A3</f>
        <v>0</v>
      </c>
      <c r="H4" s="39">
        <f>'R4'!A4</f>
        <v>0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12"/>
      <c r="Y4" s="12"/>
      <c r="Z4" s="12"/>
    </row>
    <row r="5" spans="1:26" s="1" customFormat="1" ht="25.5" x14ac:dyDescent="0.25">
      <c r="A5" s="39">
        <f>LOOKUP(B5,Avaliação!$D$2:$E$6)</f>
        <v>0</v>
      </c>
      <c r="B5" s="32" t="s">
        <v>33</v>
      </c>
      <c r="C5" s="47" t="s">
        <v>149</v>
      </c>
      <c r="D5" s="33"/>
      <c r="E5" s="37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12"/>
      <c r="Y5" s="12"/>
      <c r="Z5" s="12"/>
    </row>
    <row r="6" spans="1:26" s="1" customFormat="1" x14ac:dyDescent="0.25">
      <c r="A6" s="39"/>
      <c r="B6" s="44"/>
      <c r="C6" s="44"/>
      <c r="D6" s="44"/>
      <c r="E6" s="4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2"/>
      <c r="Y6" s="12"/>
      <c r="Z6" s="12"/>
    </row>
    <row r="7" spans="1:26" s="1" customFormat="1" ht="27" customHeight="1" x14ac:dyDescent="0.25">
      <c r="A7" s="39">
        <f>(INT(AVERAGE(A8:A10))) + IF(AND((INT(AVERAGE(A8:A10))) &lt; AVERAGE(A8:A10), (AVERAGE(A11:A12) &gt; AVERAGE(A8:A10))), 1, 0)</f>
        <v>0</v>
      </c>
      <c r="B7" s="40" t="s">
        <v>29</v>
      </c>
      <c r="C7" s="41" t="s">
        <v>40</v>
      </c>
      <c r="D7" s="40" t="s">
        <v>31</v>
      </c>
      <c r="E7" s="41" t="s">
        <v>32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2"/>
      <c r="Y7" s="12"/>
      <c r="Z7" s="12"/>
    </row>
    <row r="8" spans="1:26" s="1" customFormat="1" ht="25.5" x14ac:dyDescent="0.25">
      <c r="A8" s="39">
        <f>LOOKUP(B8,Avaliação!$D$2:$E$6)</f>
        <v>0</v>
      </c>
      <c r="B8" s="32" t="s">
        <v>33</v>
      </c>
      <c r="C8" s="43" t="s">
        <v>150</v>
      </c>
      <c r="D8" s="33"/>
      <c r="E8" s="37" t="s">
        <v>151</v>
      </c>
      <c r="F8" s="39">
        <f>'R4'!A7</f>
        <v>0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12"/>
      <c r="Y8" s="12"/>
      <c r="Z8" s="12"/>
    </row>
    <row r="9" spans="1:26" s="24" customFormat="1" ht="38.25" x14ac:dyDescent="0.25">
      <c r="A9" s="39">
        <f>LOOKUP(B9,Avaliação!$D$2:$E$6)</f>
        <v>0</v>
      </c>
      <c r="B9" s="32" t="s">
        <v>33</v>
      </c>
      <c r="C9" s="43" t="s">
        <v>86</v>
      </c>
      <c r="D9" s="34"/>
      <c r="E9" s="37" t="s">
        <v>152</v>
      </c>
      <c r="F9" s="39">
        <f>'A2'!A10</f>
        <v>0</v>
      </c>
      <c r="G9" s="39">
        <f>'A5'!A10</f>
        <v>0</v>
      </c>
      <c r="H9" s="39">
        <f>'R1'!A9</f>
        <v>0</v>
      </c>
      <c r="I9" s="39">
        <f>'R4'!A8</f>
        <v>0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6"/>
      <c r="Y9" s="16"/>
      <c r="Z9" s="16"/>
    </row>
    <row r="10" spans="1:26" s="1" customFormat="1" ht="26.45" customHeight="1" x14ac:dyDescent="0.25">
      <c r="A10" s="39">
        <f>LOOKUP(B10,Avaliação!$D$2:$E$6)</f>
        <v>0</v>
      </c>
      <c r="B10" s="32" t="s">
        <v>33</v>
      </c>
      <c r="C10" s="43" t="s">
        <v>153</v>
      </c>
      <c r="D10" s="33"/>
      <c r="E10" s="45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12"/>
      <c r="Y10" s="12"/>
      <c r="Z10" s="12"/>
    </row>
    <row r="11" spans="1:26" s="1" customFormat="1" ht="25.5" customHeight="1" x14ac:dyDescent="0.25">
      <c r="A11" s="39">
        <f>LOOKUP(B11,Avaliação!$D$2:$E$6)</f>
        <v>0</v>
      </c>
      <c r="B11" s="32" t="s">
        <v>33</v>
      </c>
      <c r="C11" s="47" t="s">
        <v>154</v>
      </c>
      <c r="D11" s="33"/>
      <c r="E11" s="45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12"/>
      <c r="Y11" s="12"/>
      <c r="Z11" s="12"/>
    </row>
    <row r="12" spans="1:26" s="1" customFormat="1" ht="18.95" customHeight="1" x14ac:dyDescent="0.25">
      <c r="A12" s="39">
        <f>LOOKUP(B12,Avaliação!$D$2:$E$6)</f>
        <v>0</v>
      </c>
      <c r="B12" s="32" t="s">
        <v>33</v>
      </c>
      <c r="C12" s="47" t="s">
        <v>155</v>
      </c>
      <c r="D12" s="34"/>
      <c r="E12" s="37" t="s">
        <v>156</v>
      </c>
      <c r="F12" s="39">
        <f>'A2'!A11</f>
        <v>0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12"/>
      <c r="Y12" s="12"/>
      <c r="Z12" s="12"/>
    </row>
    <row r="13" spans="1:26" s="1" customFormat="1" x14ac:dyDescent="0.25">
      <c r="A13" s="39"/>
      <c r="B13" s="44"/>
      <c r="C13" s="44"/>
      <c r="D13" s="44"/>
      <c r="E13" s="4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12"/>
      <c r="Y13" s="12"/>
      <c r="Z13" s="12"/>
    </row>
    <row r="14" spans="1:26" s="1" customFormat="1" ht="27" customHeight="1" x14ac:dyDescent="0.25">
      <c r="A14" s="39">
        <f>(INT(AVERAGE(A15:A16))) + IF(AND((INT(AVERAGE(A15:A16))) &lt; AVERAGE(A15:A16), (AVERAGE(A17:A20) &gt; AVERAGE(A15:A16))), 1, 0)</f>
        <v>0</v>
      </c>
      <c r="B14" s="40" t="s">
        <v>29</v>
      </c>
      <c r="C14" s="41" t="s">
        <v>52</v>
      </c>
      <c r="D14" s="40" t="s">
        <v>31</v>
      </c>
      <c r="E14" s="41" t="s">
        <v>32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12"/>
      <c r="Y14" s="12"/>
      <c r="Z14" s="12"/>
    </row>
    <row r="15" spans="1:26" s="1" customFormat="1" ht="25.5" x14ac:dyDescent="0.25">
      <c r="A15" s="39">
        <f>LOOKUP(B15,Avaliação!$D$2:$E$6)</f>
        <v>0</v>
      </c>
      <c r="B15" s="32" t="s">
        <v>33</v>
      </c>
      <c r="C15" s="43" t="s">
        <v>157</v>
      </c>
      <c r="D15" s="33"/>
      <c r="E15" s="45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12"/>
      <c r="Y15" s="12"/>
      <c r="Z15" s="12"/>
    </row>
    <row r="16" spans="1:26" s="1" customFormat="1" ht="38.25" x14ac:dyDescent="0.25">
      <c r="A16" s="39">
        <f>LOOKUP(B16,Avaliação!$D$2:$E$6)</f>
        <v>0</v>
      </c>
      <c r="B16" s="32" t="s">
        <v>33</v>
      </c>
      <c r="C16" s="43" t="s">
        <v>158</v>
      </c>
      <c r="D16" s="33"/>
      <c r="E16" s="37" t="s">
        <v>159</v>
      </c>
      <c r="F16" s="39">
        <f>'R1'!A17</f>
        <v>0</v>
      </c>
      <c r="G16" s="39">
        <f>'R3'!A12</f>
        <v>0</v>
      </c>
      <c r="H16" s="39">
        <f>'R4'!A15</f>
        <v>0</v>
      </c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12"/>
      <c r="Y16" s="12"/>
      <c r="Z16" s="12"/>
    </row>
    <row r="17" spans="1:26" s="1" customFormat="1" ht="25.5" x14ac:dyDescent="0.25">
      <c r="A17" s="39">
        <f>LOOKUP(B17,Avaliação!$D$2:$E$6)</f>
        <v>0</v>
      </c>
      <c r="B17" s="32" t="s">
        <v>33</v>
      </c>
      <c r="C17" s="47" t="s">
        <v>160</v>
      </c>
      <c r="D17" s="34"/>
      <c r="E17" s="37" t="s">
        <v>161</v>
      </c>
      <c r="F17" s="39">
        <f>'A5'!A18</f>
        <v>0</v>
      </c>
      <c r="G17" s="39">
        <f>'A8'!A24</f>
        <v>0</v>
      </c>
      <c r="H17" s="39">
        <f>'Q1'!A19</f>
        <v>0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12"/>
      <c r="Y17" s="12"/>
      <c r="Z17" s="12"/>
    </row>
    <row r="18" spans="1:26" s="1" customFormat="1" ht="25.5" x14ac:dyDescent="0.25">
      <c r="A18" s="39">
        <f>LOOKUP(B18,Avaliação!$D$2:$E$6)</f>
        <v>0</v>
      </c>
      <c r="B18" s="32" t="s">
        <v>33</v>
      </c>
      <c r="C18" s="47" t="s">
        <v>99</v>
      </c>
      <c r="D18" s="34"/>
      <c r="E18" s="37" t="s">
        <v>162</v>
      </c>
      <c r="F18" s="39">
        <f>'A2'!A22</f>
        <v>0</v>
      </c>
      <c r="G18" s="39">
        <f>'R1'!A19</f>
        <v>0</v>
      </c>
      <c r="H18" s="39">
        <f>'R4'!A17</f>
        <v>0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12"/>
      <c r="Y18" s="12"/>
      <c r="Z18" s="12"/>
    </row>
    <row r="19" spans="1:26" s="24" customFormat="1" ht="25.5" x14ac:dyDescent="0.25">
      <c r="A19" s="39">
        <f>LOOKUP(B19,Avaliação!$D$2:$E$6)</f>
        <v>0</v>
      </c>
      <c r="B19" s="32" t="s">
        <v>33</v>
      </c>
      <c r="C19" s="47" t="s">
        <v>163</v>
      </c>
      <c r="D19" s="33"/>
      <c r="E19" s="45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16"/>
      <c r="Y19" s="16"/>
      <c r="Z19" s="16"/>
    </row>
    <row r="20" spans="1:26" s="1" customFormat="1" ht="25.5" x14ac:dyDescent="0.25">
      <c r="A20" s="39">
        <f>LOOKUP(B20,Avaliação!$D$2:$E$6)</f>
        <v>0</v>
      </c>
      <c r="B20" s="32" t="s">
        <v>33</v>
      </c>
      <c r="C20" s="47" t="s">
        <v>164</v>
      </c>
      <c r="D20" s="33"/>
      <c r="E20" s="4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12"/>
      <c r="Y20" s="12"/>
      <c r="Z20" s="12"/>
    </row>
    <row r="21" spans="1:26" s="1" customFormat="1" x14ac:dyDescent="0.25">
      <c r="A21" s="39"/>
      <c r="B21" s="42"/>
      <c r="C21" s="44"/>
      <c r="D21" s="44"/>
      <c r="E21" s="4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12"/>
      <c r="Y21" s="12"/>
      <c r="Z21" s="12"/>
    </row>
    <row r="22" spans="1:26" s="1" customFormat="1" ht="27" customHeight="1" x14ac:dyDescent="0.25">
      <c r="A22" s="39">
        <f>(INT(AVERAGE(A23:A25))) + IF(AND((INT(AVERAGE(A23:A25))) &lt; AVERAGE(A23:A25), (AVERAGE(A26) &gt; AVERAGE(A23:A25))), 1, 0)</f>
        <v>0</v>
      </c>
      <c r="B22" s="40" t="s">
        <v>29</v>
      </c>
      <c r="C22" s="41" t="s">
        <v>60</v>
      </c>
      <c r="D22" s="40" t="s">
        <v>31</v>
      </c>
      <c r="E22" s="41" t="s">
        <v>32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12"/>
      <c r="Y22" s="12"/>
      <c r="Z22" s="12"/>
    </row>
    <row r="23" spans="1:26" s="1" customFormat="1" ht="28.5" customHeight="1" x14ac:dyDescent="0.25">
      <c r="A23" s="39">
        <f>LOOKUP(B23,Avaliação!$D$2:$E$6)</f>
        <v>0</v>
      </c>
      <c r="B23" s="32" t="s">
        <v>33</v>
      </c>
      <c r="C23" s="43" t="s">
        <v>102</v>
      </c>
      <c r="D23" s="34"/>
      <c r="E23" s="37" t="s">
        <v>165</v>
      </c>
      <c r="F23" s="39">
        <f>'A2'!A26</f>
        <v>0</v>
      </c>
      <c r="G23" s="39">
        <f>'R1'!A22</f>
        <v>0</v>
      </c>
      <c r="H23" s="39">
        <f>'R4'!A21</f>
        <v>0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12"/>
      <c r="Y23" s="12"/>
      <c r="Z23" s="12"/>
    </row>
    <row r="24" spans="1:26" s="1" customFormat="1" ht="28.5" customHeight="1" x14ac:dyDescent="0.25">
      <c r="A24" s="39">
        <f>LOOKUP(B24,Avaliação!$D$2:$E$6)</f>
        <v>0</v>
      </c>
      <c r="B24" s="32" t="s">
        <v>33</v>
      </c>
      <c r="C24" s="43" t="s">
        <v>166</v>
      </c>
      <c r="D24" s="33"/>
      <c r="E24" s="37" t="s">
        <v>167</v>
      </c>
      <c r="F24" s="39">
        <f>'A2'!A27</f>
        <v>0</v>
      </c>
      <c r="G24" s="39">
        <f>'R1'!A23</f>
        <v>0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12"/>
      <c r="Y24" s="12"/>
      <c r="Z24" s="12"/>
    </row>
    <row r="25" spans="1:26" s="1" customFormat="1" ht="28.5" customHeight="1" x14ac:dyDescent="0.25">
      <c r="A25" s="39">
        <f>LOOKUP(B25,Avaliação!$D$2:$E$6)</f>
        <v>0</v>
      </c>
      <c r="B25" s="32" t="s">
        <v>33</v>
      </c>
      <c r="C25" s="49" t="s">
        <v>106</v>
      </c>
      <c r="D25" s="34"/>
      <c r="E25" s="37" t="s">
        <v>168</v>
      </c>
      <c r="F25" s="39">
        <f>'A2'!A28</f>
        <v>0</v>
      </c>
      <c r="G25" s="39">
        <f>'R1'!A24</f>
        <v>0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12"/>
      <c r="Y25" s="12"/>
      <c r="Z25" s="12"/>
    </row>
    <row r="26" spans="1:26" s="1" customFormat="1" ht="25.5" x14ac:dyDescent="0.25">
      <c r="A26" s="39">
        <f>LOOKUP(B26,Avaliação!$D$2:$E$6)</f>
        <v>0</v>
      </c>
      <c r="B26" s="32" t="s">
        <v>33</v>
      </c>
      <c r="C26" s="47" t="s">
        <v>109</v>
      </c>
      <c r="D26" s="34"/>
      <c r="E26" s="37" t="s">
        <v>169</v>
      </c>
      <c r="F26" s="39">
        <f>'A2'!A30</f>
        <v>0</v>
      </c>
      <c r="G26" s="39">
        <f>'R1'!A25</f>
        <v>0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12"/>
      <c r="Y26" s="12"/>
      <c r="Z26" s="12"/>
    </row>
    <row r="27" spans="1:26" s="24" customFormat="1" ht="13.5" customHeight="1" x14ac:dyDescent="0.25">
      <c r="A27" s="39"/>
      <c r="B27" s="42"/>
      <c r="C27" s="50"/>
      <c r="D27" s="44"/>
      <c r="E27" s="48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16"/>
      <c r="Y27" s="16"/>
      <c r="Z27" s="16"/>
    </row>
    <row r="28" spans="1:26" s="1" customFormat="1" ht="27" customHeight="1" x14ac:dyDescent="0.25">
      <c r="A28" s="39">
        <f>(INT(AVERAGE(A29:A30))) + IF(AND((INT(AVERAGE(A29:A30))) &lt; AVERAGE(A29:A30), (AVERAGE(A31:A32) &gt; AVERAGE(A29:A30))), 1, 0)</f>
        <v>0</v>
      </c>
      <c r="B28" s="40" t="s">
        <v>29</v>
      </c>
      <c r="C28" s="41" t="s">
        <v>71</v>
      </c>
      <c r="D28" s="40" t="s">
        <v>31</v>
      </c>
      <c r="E28" s="41" t="s">
        <v>32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12"/>
      <c r="Y28" s="12"/>
      <c r="Z28" s="12"/>
    </row>
    <row r="29" spans="1:26" s="1" customFormat="1" ht="25.5" x14ac:dyDescent="0.25">
      <c r="A29" s="39">
        <f>LOOKUP(B29,Avaliação!$D$2:$E$6)</f>
        <v>0</v>
      </c>
      <c r="B29" s="32" t="s">
        <v>33</v>
      </c>
      <c r="C29" s="43" t="s">
        <v>170</v>
      </c>
      <c r="D29" s="34"/>
      <c r="E29" s="37" t="s">
        <v>171</v>
      </c>
      <c r="F29" s="39">
        <f>'A2'!A34</f>
        <v>0</v>
      </c>
      <c r="G29" s="39">
        <f>'A5'!A28</f>
        <v>0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12"/>
      <c r="Y29" s="12"/>
      <c r="Z29" s="12"/>
    </row>
    <row r="30" spans="1:26" s="1" customFormat="1" ht="25.5" x14ac:dyDescent="0.25">
      <c r="A30" s="39">
        <f>LOOKUP(B30,Avaliação!$D$2:$E$6)</f>
        <v>0</v>
      </c>
      <c r="B30" s="32" t="s">
        <v>33</v>
      </c>
      <c r="C30" s="43" t="s">
        <v>172</v>
      </c>
      <c r="D30" s="34"/>
      <c r="E30" s="37" t="s">
        <v>173</v>
      </c>
      <c r="F30" s="39">
        <f>'A5'!A29</f>
        <v>0</v>
      </c>
      <c r="G30" s="39">
        <f>'R1'!A30</f>
        <v>0</v>
      </c>
      <c r="H30" s="39">
        <f>'R3'!A23</f>
        <v>0</v>
      </c>
      <c r="I30" s="39">
        <f>'R4'!A27</f>
        <v>0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12"/>
      <c r="Y30" s="12"/>
      <c r="Z30" s="12"/>
    </row>
    <row r="31" spans="1:26" s="1" customFormat="1" ht="25.5" x14ac:dyDescent="0.25">
      <c r="A31" s="39">
        <f>LOOKUP(B31,Avaliação!$D$2:$E$6)</f>
        <v>0</v>
      </c>
      <c r="B31" s="32" t="s">
        <v>33</v>
      </c>
      <c r="C31" s="47" t="s">
        <v>174</v>
      </c>
      <c r="D31" s="34"/>
      <c r="E31" s="37" t="s">
        <v>171</v>
      </c>
      <c r="F31" s="39">
        <f>'A2'!A33</f>
        <v>0</v>
      </c>
      <c r="G31" s="39">
        <f>'A5'!A31</f>
        <v>0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12"/>
      <c r="Y31" s="12"/>
      <c r="Z31" s="12"/>
    </row>
    <row r="32" spans="1:26" s="1" customFormat="1" ht="25.5" x14ac:dyDescent="0.25">
      <c r="A32" s="39">
        <f>LOOKUP(B32,Avaliação!$D$2:$E$6)</f>
        <v>0</v>
      </c>
      <c r="B32" s="32" t="s">
        <v>33</v>
      </c>
      <c r="C32" s="47" t="s">
        <v>175</v>
      </c>
      <c r="D32" s="34"/>
      <c r="E32" s="37" t="s">
        <v>176</v>
      </c>
      <c r="F32" s="39">
        <f>'A2'!A36</f>
        <v>0</v>
      </c>
      <c r="G32" s="39">
        <f>'A5'!A32</f>
        <v>0</v>
      </c>
      <c r="H32" s="39">
        <f>'R3'!A24</f>
        <v>0</v>
      </c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12"/>
      <c r="Y32" s="12"/>
      <c r="Z32" s="12"/>
    </row>
    <row r="33" spans="1:26" s="1" customFormat="1" x14ac:dyDescent="0.25">
      <c r="A33" s="39"/>
      <c r="B33" s="44"/>
      <c r="C33" s="44"/>
      <c r="D33" s="44"/>
      <c r="E33" s="4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12"/>
      <c r="Y33" s="12"/>
      <c r="Z33" s="12"/>
    </row>
    <row r="34" spans="1:26" s="1" customFormat="1" x14ac:dyDescent="0.25">
      <c r="A34" s="39"/>
      <c r="B34" s="44"/>
      <c r="C34" s="44"/>
      <c r="D34" s="44"/>
      <c r="E34" s="4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12"/>
      <c r="Y34" s="12"/>
      <c r="Z34" s="12"/>
    </row>
    <row r="35" spans="1:26" s="1" customFormat="1" x14ac:dyDescent="0.25">
      <c r="A35" s="56" t="s">
        <v>21</v>
      </c>
      <c r="B35" s="55"/>
      <c r="C35" s="44"/>
      <c r="D35" s="44"/>
      <c r="E35" s="48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12"/>
      <c r="Y35" s="12"/>
      <c r="Z35" s="12"/>
    </row>
    <row r="36" spans="1:26" s="1" customFormat="1" x14ac:dyDescent="0.25">
      <c r="A36" s="16">
        <v>0</v>
      </c>
      <c r="B36" s="59" t="s">
        <v>22</v>
      </c>
      <c r="C36" s="44"/>
      <c r="D36" s="44"/>
      <c r="E36" s="48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12"/>
      <c r="Y36" s="12"/>
      <c r="Z36" s="12"/>
    </row>
    <row r="37" spans="1:26" s="24" customFormat="1" x14ac:dyDescent="0.25">
      <c r="A37" s="16">
        <v>1</v>
      </c>
      <c r="B37" s="59" t="s">
        <v>23</v>
      </c>
      <c r="C37" s="44"/>
      <c r="D37" s="44"/>
      <c r="E37" s="48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16"/>
      <c r="Y37" s="16"/>
      <c r="Z37" s="16"/>
    </row>
    <row r="38" spans="1:26" s="1" customFormat="1" x14ac:dyDescent="0.25">
      <c r="A38" s="16">
        <v>2</v>
      </c>
      <c r="B38" s="59" t="s">
        <v>24</v>
      </c>
      <c r="C38" s="44"/>
      <c r="D38" s="44"/>
      <c r="E38" s="48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12"/>
      <c r="Y38" s="12"/>
      <c r="Z38" s="12"/>
    </row>
    <row r="39" spans="1:26" s="1" customFormat="1" x14ac:dyDescent="0.25">
      <c r="A39" s="16">
        <v>3</v>
      </c>
      <c r="B39" s="59" t="s">
        <v>25</v>
      </c>
      <c r="C39" s="44"/>
      <c r="D39" s="44"/>
      <c r="E39" s="48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12"/>
      <c r="Y39" s="12"/>
      <c r="Z39" s="12"/>
    </row>
    <row r="40" spans="1:26" s="1" customFormat="1" x14ac:dyDescent="0.25">
      <c r="A40" s="16">
        <v>4</v>
      </c>
      <c r="B40" s="59" t="s">
        <v>26</v>
      </c>
      <c r="C40" s="44"/>
      <c r="D40" s="44"/>
      <c r="E40" s="48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12"/>
      <c r="Y40" s="12"/>
      <c r="Z40" s="12"/>
    </row>
    <row r="41" spans="1:26" s="1" customFormat="1" x14ac:dyDescent="0.25">
      <c r="A41" s="39"/>
      <c r="B41" s="44"/>
      <c r="C41" s="44"/>
      <c r="D41" s="44"/>
      <c r="E41" s="48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12"/>
      <c r="Y41" s="12"/>
      <c r="Z41" s="12"/>
    </row>
    <row r="42" spans="1:26" s="1" customFormat="1" x14ac:dyDescent="0.25">
      <c r="A42" s="70" t="s">
        <v>74</v>
      </c>
      <c r="B42" s="16" t="s">
        <v>75</v>
      </c>
      <c r="C42" s="44"/>
      <c r="D42" s="44"/>
      <c r="E42" s="48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12"/>
      <c r="Y42" s="12"/>
      <c r="Z42" s="12"/>
    </row>
    <row r="43" spans="1:26" s="1" customFormat="1" x14ac:dyDescent="0.25">
      <c r="A43" s="39"/>
      <c r="B43" s="44"/>
      <c r="C43" s="44"/>
      <c r="D43" s="44"/>
      <c r="E43" s="48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12"/>
      <c r="Y43" s="12"/>
      <c r="Z43" s="12"/>
    </row>
    <row r="44" spans="1:26" s="1" customFormat="1" x14ac:dyDescent="0.25">
      <c r="A44" s="39"/>
      <c r="B44" s="44"/>
      <c r="C44" s="44"/>
      <c r="D44" s="44"/>
      <c r="E44" s="48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12"/>
      <c r="Y44" s="12"/>
      <c r="Z44" s="12"/>
    </row>
    <row r="45" spans="1:26" s="1" customFormat="1" x14ac:dyDescent="0.25">
      <c r="A45" s="39"/>
      <c r="B45" s="44"/>
      <c r="C45" s="44"/>
      <c r="D45" s="44"/>
      <c r="E45" s="48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12"/>
      <c r="Y45" s="12"/>
      <c r="Z45" s="12"/>
    </row>
    <row r="46" spans="1:26" s="1" customFormat="1" x14ac:dyDescent="0.25">
      <c r="A46" s="39"/>
      <c r="B46" s="44"/>
      <c r="C46" s="44"/>
      <c r="D46" s="44"/>
      <c r="E46" s="48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12"/>
      <c r="Y46" s="12"/>
      <c r="Z46" s="12"/>
    </row>
    <row r="47" spans="1:26" s="1" customFormat="1" x14ac:dyDescent="0.25">
      <c r="A47" s="39"/>
      <c r="B47" s="44"/>
      <c r="C47" s="44"/>
      <c r="D47" s="44"/>
      <c r="E47" s="4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12"/>
      <c r="Y47" s="12"/>
      <c r="Z47" s="12"/>
    </row>
    <row r="48" spans="1:26" s="1" customFormat="1" x14ac:dyDescent="0.25">
      <c r="A48" s="39"/>
      <c r="B48" s="44"/>
      <c r="C48" s="44"/>
      <c r="D48" s="44"/>
      <c r="E48" s="48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12"/>
      <c r="Y48" s="12"/>
      <c r="Z48" s="12"/>
    </row>
    <row r="49" spans="1:26" s="1" customFormat="1" x14ac:dyDescent="0.25">
      <c r="A49" s="39"/>
      <c r="B49" s="44"/>
      <c r="C49" s="44"/>
      <c r="D49" s="44"/>
      <c r="E49" s="48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12"/>
      <c r="Y49" s="12"/>
      <c r="Z49" s="12"/>
    </row>
    <row r="50" spans="1:26" s="1" customFormat="1" x14ac:dyDescent="0.25">
      <c r="A50" s="39"/>
      <c r="B50" s="44"/>
      <c r="C50" s="44"/>
      <c r="D50" s="44"/>
      <c r="E50" s="48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12"/>
      <c r="Y50" s="12"/>
      <c r="Z50" s="12"/>
    </row>
    <row r="51" spans="1:26" s="1" customFormat="1" x14ac:dyDescent="0.25">
      <c r="A51" s="39"/>
      <c r="B51" s="44"/>
      <c r="C51" s="44"/>
      <c r="D51" s="44"/>
      <c r="E51" s="48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12"/>
      <c r="Y51" s="12"/>
      <c r="Z51" s="12"/>
    </row>
    <row r="52" spans="1:26" s="1" customFormat="1" x14ac:dyDescent="0.25">
      <c r="A52" s="39"/>
      <c r="B52" s="44"/>
      <c r="C52" s="44"/>
      <c r="D52" s="44"/>
      <c r="E52" s="48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12"/>
      <c r="Y52" s="12"/>
      <c r="Z52" s="12"/>
    </row>
    <row r="53" spans="1:26" s="1" customFormat="1" x14ac:dyDescent="0.25">
      <c r="A53" s="39"/>
      <c r="B53" s="44"/>
      <c r="C53" s="44"/>
      <c r="D53" s="44"/>
      <c r="E53" s="48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12"/>
      <c r="Y53" s="12"/>
      <c r="Z53" s="12"/>
    </row>
    <row r="54" spans="1:26" s="1" customFormat="1" x14ac:dyDescent="0.25">
      <c r="A54" s="39"/>
      <c r="B54" s="44"/>
      <c r="C54" s="44"/>
      <c r="D54" s="44"/>
      <c r="E54" s="48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12"/>
      <c r="Y54" s="12"/>
      <c r="Z54" s="12"/>
    </row>
    <row r="55" spans="1:26" s="1" customFormat="1" x14ac:dyDescent="0.25">
      <c r="A55" s="39"/>
      <c r="B55" s="44"/>
      <c r="C55" s="44"/>
      <c r="D55" s="44"/>
      <c r="E55" s="48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12"/>
      <c r="Y55" s="12"/>
      <c r="Z55" s="12"/>
    </row>
    <row r="56" spans="1:26" s="1" customFormat="1" x14ac:dyDescent="0.25">
      <c r="A56" s="39"/>
      <c r="B56" s="44"/>
      <c r="C56" s="44"/>
      <c r="D56" s="44"/>
      <c r="E56" s="48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12"/>
      <c r="Y56" s="12"/>
      <c r="Z56" s="12"/>
    </row>
    <row r="57" spans="1:26" s="1" customFormat="1" x14ac:dyDescent="0.25">
      <c r="A57" s="39"/>
      <c r="B57" s="44"/>
      <c r="C57" s="44"/>
      <c r="D57" s="44"/>
      <c r="E57" s="48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12"/>
      <c r="Y57" s="12"/>
      <c r="Z57" s="12"/>
    </row>
    <row r="58" spans="1:26" s="1" customFormat="1" x14ac:dyDescent="0.25">
      <c r="A58" s="39"/>
      <c r="B58" s="44"/>
      <c r="C58" s="44"/>
      <c r="D58" s="44"/>
      <c r="E58" s="48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12"/>
      <c r="Y58" s="12"/>
      <c r="Z58" s="12"/>
    </row>
    <row r="59" spans="1:26" s="1" customFormat="1" x14ac:dyDescent="0.25">
      <c r="A59" s="39"/>
      <c r="B59" s="44"/>
      <c r="C59" s="44"/>
      <c r="D59" s="44"/>
      <c r="E59" s="48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12"/>
      <c r="Y59" s="12"/>
      <c r="Z59" s="12"/>
    </row>
    <row r="60" spans="1:26" s="1" customFormat="1" x14ac:dyDescent="0.25">
      <c r="A60" s="39"/>
      <c r="B60" s="44"/>
      <c r="C60" s="44"/>
      <c r="D60" s="44"/>
      <c r="E60" s="48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12"/>
      <c r="Y60" s="12"/>
      <c r="Z60" s="12"/>
    </row>
    <row r="61" spans="1:26" s="1" customFormat="1" x14ac:dyDescent="0.25">
      <c r="A61" s="39"/>
      <c r="B61" s="44"/>
      <c r="C61" s="44"/>
      <c r="D61" s="44"/>
      <c r="E61" s="48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12"/>
      <c r="Y61" s="12"/>
      <c r="Z61" s="12"/>
    </row>
    <row r="62" spans="1:26" s="1" customFormat="1" x14ac:dyDescent="0.25">
      <c r="A62" s="39"/>
      <c r="B62" s="44"/>
      <c r="C62" s="44"/>
      <c r="D62" s="44"/>
      <c r="E62" s="48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12"/>
      <c r="Y62" s="12"/>
      <c r="Z62" s="12"/>
    </row>
    <row r="63" spans="1:26" s="1" customFormat="1" x14ac:dyDescent="0.25">
      <c r="A63" s="39"/>
      <c r="B63" s="44"/>
      <c r="C63" s="44"/>
      <c r="D63" s="44"/>
      <c r="E63" s="48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12"/>
      <c r="Y63" s="12"/>
      <c r="Z63" s="12"/>
    </row>
    <row r="64" spans="1:26" s="1" customFormat="1" x14ac:dyDescent="0.25">
      <c r="A64" s="39"/>
      <c r="B64" s="44"/>
      <c r="C64" s="44"/>
      <c r="D64" s="44"/>
      <c r="E64" s="48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12"/>
      <c r="Y64" s="12"/>
      <c r="Z64" s="12"/>
    </row>
    <row r="65" spans="1:26" s="1" customFormat="1" x14ac:dyDescent="0.25">
      <c r="A65" s="39"/>
      <c r="B65" s="44"/>
      <c r="C65" s="44"/>
      <c r="D65" s="44"/>
      <c r="E65" s="48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12"/>
      <c r="Y65" s="12"/>
      <c r="Z65" s="12"/>
    </row>
    <row r="66" spans="1:26" s="1" customFormat="1" x14ac:dyDescent="0.25">
      <c r="A66" s="39"/>
      <c r="B66" s="44"/>
      <c r="C66" s="44"/>
      <c r="D66" s="44"/>
      <c r="E66" s="48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12"/>
      <c r="Y66" s="12"/>
      <c r="Z66" s="12"/>
    </row>
    <row r="67" spans="1:26" s="1" customFormat="1" x14ac:dyDescent="0.25">
      <c r="A67" s="39"/>
      <c r="B67" s="44"/>
      <c r="C67" s="44"/>
      <c r="D67" s="44"/>
      <c r="E67" s="48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12"/>
      <c r="Y67" s="12"/>
      <c r="Z67" s="12"/>
    </row>
    <row r="68" spans="1:26" s="1" customFormat="1" x14ac:dyDescent="0.25">
      <c r="A68" s="39"/>
      <c r="B68" s="44"/>
      <c r="C68" s="44"/>
      <c r="D68" s="44"/>
      <c r="E68" s="48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12"/>
      <c r="Y68" s="12"/>
      <c r="Z68" s="12"/>
    </row>
    <row r="69" spans="1:26" s="1" customFormat="1" x14ac:dyDescent="0.25">
      <c r="A69" s="39"/>
      <c r="B69" s="44"/>
      <c r="C69" s="44"/>
      <c r="D69" s="44"/>
      <c r="E69" s="48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12"/>
      <c r="Y69" s="12"/>
      <c r="Z69" s="12"/>
    </row>
    <row r="70" spans="1:26" s="1" customFormat="1" x14ac:dyDescent="0.25">
      <c r="A70" s="39"/>
      <c r="B70" s="44"/>
      <c r="C70" s="44"/>
      <c r="D70" s="44"/>
      <c r="E70" s="48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12"/>
      <c r="Y70" s="12"/>
      <c r="Z70" s="12"/>
    </row>
    <row r="71" spans="1:26" s="1" customFormat="1" x14ac:dyDescent="0.25">
      <c r="A71" s="39"/>
      <c r="B71" s="44"/>
      <c r="C71" s="44"/>
      <c r="D71" s="44"/>
      <c r="E71" s="48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12"/>
      <c r="Y71" s="12"/>
      <c r="Z71" s="12"/>
    </row>
    <row r="72" spans="1:26" s="1" customFormat="1" x14ac:dyDescent="0.25">
      <c r="A72" s="39"/>
      <c r="B72" s="44"/>
      <c r="C72" s="44"/>
      <c r="D72" s="44"/>
      <c r="E72" s="48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12"/>
      <c r="Y72" s="12"/>
      <c r="Z72" s="12"/>
    </row>
    <row r="73" spans="1:26" s="1" customFormat="1" x14ac:dyDescent="0.25">
      <c r="A73" s="39"/>
      <c r="B73" s="44"/>
      <c r="C73" s="44"/>
      <c r="D73" s="44"/>
      <c r="E73" s="48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12"/>
      <c r="Y73" s="12"/>
      <c r="Z73" s="12"/>
    </row>
    <row r="74" spans="1:26" s="1" customFormat="1" x14ac:dyDescent="0.25">
      <c r="A74" s="39"/>
      <c r="B74" s="44"/>
      <c r="C74" s="44"/>
      <c r="D74" s="44"/>
      <c r="E74" s="48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12"/>
      <c r="Y74" s="12"/>
      <c r="Z74" s="12"/>
    </row>
    <row r="75" spans="1:26" s="1" customFormat="1" x14ac:dyDescent="0.25">
      <c r="A75" s="39"/>
      <c r="B75" s="44"/>
      <c r="C75" s="44"/>
      <c r="D75" s="44"/>
      <c r="E75" s="48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12"/>
      <c r="Y75" s="12"/>
      <c r="Z75" s="12"/>
    </row>
    <row r="76" spans="1:26" s="1" customFormat="1" x14ac:dyDescent="0.25">
      <c r="A76" s="39"/>
      <c r="B76" s="44"/>
      <c r="C76" s="44"/>
      <c r="D76" s="44"/>
      <c r="E76" s="48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12"/>
      <c r="Y76" s="12"/>
      <c r="Z76" s="12"/>
    </row>
    <row r="77" spans="1:26" s="1" customFormat="1" x14ac:dyDescent="0.25">
      <c r="A77" s="39"/>
      <c r="B77" s="44"/>
      <c r="C77" s="44"/>
      <c r="D77" s="44"/>
      <c r="E77" s="48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12"/>
      <c r="Y77" s="12"/>
      <c r="Z77" s="12"/>
    </row>
    <row r="78" spans="1:26" s="1" customFormat="1" x14ac:dyDescent="0.25">
      <c r="A78" s="39"/>
      <c r="B78" s="44"/>
      <c r="C78" s="44"/>
      <c r="D78" s="44"/>
      <c r="E78" s="48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12"/>
      <c r="Y78" s="12"/>
      <c r="Z78" s="12"/>
    </row>
    <row r="79" spans="1:26" s="1" customFormat="1" x14ac:dyDescent="0.25">
      <c r="A79" s="39"/>
      <c r="B79" s="44"/>
      <c r="C79" s="44"/>
      <c r="D79" s="44"/>
      <c r="E79" s="48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12"/>
      <c r="Y79" s="12"/>
      <c r="Z79" s="12"/>
    </row>
    <row r="80" spans="1:26" s="1" customFormat="1" x14ac:dyDescent="0.25">
      <c r="A80" s="39"/>
      <c r="B80" s="44"/>
      <c r="C80" s="44"/>
      <c r="D80" s="44"/>
      <c r="E80" s="48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12"/>
      <c r="Y80" s="12"/>
      <c r="Z80" s="12"/>
    </row>
    <row r="81" spans="1:26" s="1" customFormat="1" x14ac:dyDescent="0.25">
      <c r="A81" s="39"/>
      <c r="B81" s="44"/>
      <c r="C81" s="44"/>
      <c r="D81" s="44"/>
      <c r="E81" s="48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12"/>
      <c r="Y81" s="12"/>
      <c r="Z81" s="12"/>
    </row>
    <row r="82" spans="1:26" s="1" customFormat="1" x14ac:dyDescent="0.25">
      <c r="A82" s="39"/>
      <c r="B82" s="44"/>
      <c r="C82" s="44"/>
      <c r="D82" s="44"/>
      <c r="E82" s="48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12"/>
      <c r="Y82" s="12"/>
      <c r="Z82" s="12"/>
    </row>
    <row r="83" spans="1:26" s="1" customFormat="1" x14ac:dyDescent="0.25">
      <c r="A83" s="39"/>
      <c r="B83" s="44"/>
      <c r="C83" s="44"/>
      <c r="D83" s="44"/>
      <c r="E83" s="48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12"/>
      <c r="Y83" s="12"/>
      <c r="Z83" s="12"/>
    </row>
    <row r="84" spans="1:26" s="1" customFormat="1" x14ac:dyDescent="0.25">
      <c r="A84" s="39"/>
      <c r="B84" s="44"/>
      <c r="C84" s="44"/>
      <c r="D84" s="44"/>
      <c r="E84" s="48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12"/>
      <c r="Y84" s="12"/>
      <c r="Z84" s="12"/>
    </row>
    <row r="85" spans="1:26" s="1" customFormat="1" x14ac:dyDescent="0.25">
      <c r="A85" s="39"/>
      <c r="B85" s="44"/>
      <c r="C85" s="44"/>
      <c r="D85" s="44"/>
      <c r="E85" s="48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12"/>
      <c r="Y85" s="12"/>
      <c r="Z85" s="12"/>
    </row>
    <row r="86" spans="1:26" s="1" customFormat="1" x14ac:dyDescent="0.25">
      <c r="A86" s="39"/>
      <c r="B86" s="44"/>
      <c r="C86" s="44"/>
      <c r="D86" s="44"/>
      <c r="E86" s="48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12"/>
      <c r="Y86" s="12"/>
      <c r="Z86" s="12"/>
    </row>
    <row r="87" spans="1:26" s="1" customFormat="1" x14ac:dyDescent="0.25">
      <c r="A87" s="39"/>
      <c r="B87" s="44"/>
      <c r="C87" s="44"/>
      <c r="D87" s="44"/>
      <c r="E87" s="48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12"/>
      <c r="Y87" s="12"/>
      <c r="Z87" s="12"/>
    </row>
    <row r="88" spans="1:26" s="1" customFormat="1" x14ac:dyDescent="0.25">
      <c r="A88" s="39"/>
      <c r="B88" s="44"/>
      <c r="C88" s="44"/>
      <c r="D88" s="44"/>
      <c r="E88" s="48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12"/>
      <c r="Y88" s="12"/>
      <c r="Z88" s="12"/>
    </row>
    <row r="89" spans="1:26" s="1" customFormat="1" x14ac:dyDescent="0.25">
      <c r="A89" s="39"/>
      <c r="B89" s="44"/>
      <c r="C89" s="44"/>
      <c r="D89" s="44"/>
      <c r="E89" s="48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12"/>
      <c r="Y89" s="12"/>
      <c r="Z89" s="12"/>
    </row>
    <row r="90" spans="1:26" s="1" customFormat="1" x14ac:dyDescent="0.25">
      <c r="A90" s="39"/>
      <c r="B90" s="44"/>
      <c r="C90" s="44"/>
      <c r="D90" s="44"/>
      <c r="E90" s="48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12"/>
      <c r="Y90" s="12"/>
      <c r="Z90" s="12"/>
    </row>
    <row r="91" spans="1:26" s="1" customFormat="1" x14ac:dyDescent="0.25">
      <c r="A91" s="39"/>
      <c r="B91" s="44"/>
      <c r="C91" s="44"/>
      <c r="D91" s="44"/>
      <c r="E91" s="48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12"/>
      <c r="Y91" s="12"/>
      <c r="Z91" s="12"/>
    </row>
    <row r="92" spans="1:26" s="1" customFormat="1" x14ac:dyDescent="0.25">
      <c r="A92" s="39"/>
      <c r="B92" s="44"/>
      <c r="C92" s="44"/>
      <c r="D92" s="44"/>
      <c r="E92" s="48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12"/>
      <c r="Y92" s="12"/>
      <c r="Z92" s="12"/>
    </row>
    <row r="93" spans="1:26" s="1" customFormat="1" x14ac:dyDescent="0.25">
      <c r="A93" s="39"/>
      <c r="B93" s="44"/>
      <c r="C93" s="44"/>
      <c r="D93" s="44"/>
      <c r="E93" s="48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12"/>
      <c r="Y93" s="12"/>
      <c r="Z93" s="12"/>
    </row>
    <row r="94" spans="1:26" s="1" customFormat="1" x14ac:dyDescent="0.25">
      <c r="A94" s="39"/>
      <c r="B94" s="44"/>
      <c r="C94" s="44"/>
      <c r="D94" s="44"/>
      <c r="E94" s="48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12"/>
      <c r="Y94" s="12"/>
      <c r="Z94" s="12"/>
    </row>
    <row r="95" spans="1:26" s="1" customFormat="1" x14ac:dyDescent="0.25">
      <c r="A95" s="39"/>
      <c r="B95" s="44"/>
      <c r="C95" s="44"/>
      <c r="D95" s="44"/>
      <c r="E95" s="48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12"/>
      <c r="Y95" s="12"/>
      <c r="Z95" s="12"/>
    </row>
    <row r="96" spans="1:26" s="1" customFormat="1" x14ac:dyDescent="0.25">
      <c r="A96" s="39"/>
      <c r="B96" s="44"/>
      <c r="C96" s="44"/>
      <c r="D96" s="44"/>
      <c r="E96" s="48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12"/>
      <c r="Y96" s="12"/>
      <c r="Z96" s="12"/>
    </row>
    <row r="97" spans="1:26" s="1" customFormat="1" x14ac:dyDescent="0.25">
      <c r="A97" s="39"/>
      <c r="B97" s="44"/>
      <c r="C97" s="44"/>
      <c r="D97" s="44"/>
      <c r="E97" s="48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12"/>
      <c r="Y97" s="12"/>
      <c r="Z97" s="12"/>
    </row>
    <row r="98" spans="1:26" s="1" customFormat="1" x14ac:dyDescent="0.25">
      <c r="A98" s="39"/>
      <c r="B98" s="44"/>
      <c r="C98" s="44"/>
      <c r="D98" s="44"/>
      <c r="E98" s="48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12"/>
      <c r="Y98" s="12"/>
      <c r="Z98" s="12"/>
    </row>
    <row r="99" spans="1:26" s="1" customFormat="1" x14ac:dyDescent="0.25">
      <c r="A99" s="39"/>
      <c r="B99" s="44"/>
      <c r="C99" s="44"/>
      <c r="D99" s="44"/>
      <c r="E99" s="48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12"/>
      <c r="Y99" s="12"/>
      <c r="Z99" s="12"/>
    </row>
    <row r="100" spans="1:26" s="1" customFormat="1" x14ac:dyDescent="0.25">
      <c r="A100" s="39"/>
      <c r="B100" s="44"/>
      <c r="C100" s="44"/>
      <c r="D100" s="44"/>
      <c r="E100" s="48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12"/>
      <c r="Y100" s="12"/>
      <c r="Z100" s="12"/>
    </row>
    <row r="101" spans="1:26" s="1" customFormat="1" x14ac:dyDescent="0.25">
      <c r="A101" s="39"/>
      <c r="B101" s="44"/>
      <c r="C101" s="44"/>
      <c r="D101" s="44"/>
      <c r="E101" s="48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12"/>
      <c r="Y101" s="12"/>
      <c r="Z101" s="12"/>
    </row>
    <row r="102" spans="1:26" s="1" customFormat="1" x14ac:dyDescent="0.25">
      <c r="A102" s="39"/>
      <c r="B102" s="44"/>
      <c r="C102" s="44"/>
      <c r="D102" s="44"/>
      <c r="E102" s="48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12"/>
      <c r="Y102" s="12"/>
      <c r="Z102" s="12"/>
    </row>
    <row r="103" spans="1:26" s="1" customFormat="1" x14ac:dyDescent="0.25">
      <c r="A103" s="39"/>
      <c r="B103" s="44"/>
      <c r="C103" s="44"/>
      <c r="D103" s="44"/>
      <c r="E103" s="48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12"/>
      <c r="Y103" s="12"/>
      <c r="Z103" s="12"/>
    </row>
    <row r="104" spans="1:26" s="1" customFormat="1" x14ac:dyDescent="0.25">
      <c r="A104" s="39"/>
      <c r="B104" s="44"/>
      <c r="C104" s="44"/>
      <c r="D104" s="44"/>
      <c r="E104" s="48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12"/>
      <c r="Y104" s="12"/>
      <c r="Z104" s="12"/>
    </row>
    <row r="105" spans="1:26" s="1" customFormat="1" x14ac:dyDescent="0.25">
      <c r="A105" s="39"/>
      <c r="B105" s="44"/>
      <c r="C105" s="44"/>
      <c r="D105" s="44"/>
      <c r="E105" s="48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12"/>
      <c r="Y105" s="12"/>
      <c r="Z105" s="12"/>
    </row>
    <row r="106" spans="1:26" s="1" customFormat="1" x14ac:dyDescent="0.25">
      <c r="A106" s="39"/>
      <c r="B106" s="44"/>
      <c r="C106" s="44"/>
      <c r="D106" s="44"/>
      <c r="E106" s="48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12"/>
      <c r="Y106" s="12"/>
      <c r="Z106" s="12"/>
    </row>
    <row r="107" spans="1:26" s="1" customFormat="1" x14ac:dyDescent="0.25">
      <c r="A107" s="39"/>
      <c r="B107" s="44"/>
      <c r="C107" s="44"/>
      <c r="D107" s="44"/>
      <c r="E107" s="48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12"/>
      <c r="Y107" s="12"/>
      <c r="Z107" s="12"/>
    </row>
    <row r="108" spans="1:26" s="1" customFormat="1" x14ac:dyDescent="0.25">
      <c r="A108" s="39"/>
      <c r="B108" s="44"/>
      <c r="C108" s="44"/>
      <c r="D108" s="44"/>
      <c r="E108" s="48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12"/>
      <c r="Y108" s="12"/>
      <c r="Z108" s="12"/>
    </row>
    <row r="109" spans="1:26" s="1" customFormat="1" x14ac:dyDescent="0.25">
      <c r="A109" s="39"/>
      <c r="B109" s="44"/>
      <c r="C109" s="44"/>
      <c r="D109" s="44"/>
      <c r="E109" s="48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12"/>
      <c r="Y109" s="12"/>
      <c r="Z109" s="12"/>
    </row>
    <row r="110" spans="1:26" s="1" customFormat="1" x14ac:dyDescent="0.25">
      <c r="A110" s="39"/>
      <c r="B110" s="44"/>
      <c r="C110" s="44"/>
      <c r="D110" s="44"/>
      <c r="E110" s="48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12"/>
      <c r="Y110" s="12"/>
      <c r="Z110" s="12"/>
    </row>
    <row r="111" spans="1:26" s="1" customFormat="1" x14ac:dyDescent="0.25">
      <c r="A111" s="39"/>
      <c r="B111" s="44"/>
      <c r="C111" s="44"/>
      <c r="D111" s="44"/>
      <c r="E111" s="48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12"/>
      <c r="Y111" s="12"/>
      <c r="Z111" s="12"/>
    </row>
    <row r="112" spans="1:26" s="1" customFormat="1" x14ac:dyDescent="0.25">
      <c r="A112" s="39"/>
      <c r="B112" s="44"/>
      <c r="C112" s="44"/>
      <c r="D112" s="44"/>
      <c r="E112" s="48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12"/>
      <c r="Y112" s="12"/>
      <c r="Z112" s="12"/>
    </row>
    <row r="113" spans="1:26" s="1" customFormat="1" x14ac:dyDescent="0.25">
      <c r="A113" s="39"/>
      <c r="B113" s="44"/>
      <c r="C113" s="44"/>
      <c r="D113" s="44"/>
      <c r="E113" s="48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12"/>
      <c r="Y113" s="12"/>
      <c r="Z113" s="12"/>
    </row>
    <row r="114" spans="1:26" s="1" customFormat="1" x14ac:dyDescent="0.25">
      <c r="A114" s="39"/>
      <c r="B114" s="44"/>
      <c r="C114" s="44"/>
      <c r="D114" s="44"/>
      <c r="E114" s="48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12"/>
      <c r="Y114" s="12"/>
      <c r="Z114" s="12"/>
    </row>
    <row r="115" spans="1:26" s="1" customFormat="1" x14ac:dyDescent="0.25">
      <c r="A115" s="39"/>
      <c r="B115" s="44"/>
      <c r="C115" s="44"/>
      <c r="D115" s="44"/>
      <c r="E115" s="48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12"/>
      <c r="Y115" s="12"/>
      <c r="Z115" s="12"/>
    </row>
    <row r="116" spans="1:26" s="1" customFormat="1" x14ac:dyDescent="0.25">
      <c r="A116" s="39"/>
      <c r="B116" s="44"/>
      <c r="C116" s="44"/>
      <c r="D116" s="44"/>
      <c r="E116" s="48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12"/>
      <c r="Y116" s="12"/>
      <c r="Z116" s="12"/>
    </row>
    <row r="117" spans="1:26" s="1" customFormat="1" x14ac:dyDescent="0.25">
      <c r="A117" s="39"/>
      <c r="B117" s="44"/>
      <c r="C117" s="44"/>
      <c r="D117" s="44"/>
      <c r="E117" s="48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12"/>
      <c r="Y117" s="12"/>
      <c r="Z117" s="12"/>
    </row>
    <row r="118" spans="1:26" s="1" customFormat="1" x14ac:dyDescent="0.25">
      <c r="A118" s="39"/>
      <c r="B118" s="44"/>
      <c r="C118" s="44"/>
      <c r="D118" s="44"/>
      <c r="E118" s="48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12"/>
      <c r="Y118" s="12"/>
      <c r="Z118" s="12"/>
    </row>
    <row r="119" spans="1:26" s="1" customFormat="1" x14ac:dyDescent="0.25">
      <c r="A119" s="39"/>
      <c r="B119" s="44"/>
      <c r="C119" s="44"/>
      <c r="D119" s="44"/>
      <c r="E119" s="48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12"/>
      <c r="Y119" s="12"/>
      <c r="Z119" s="12"/>
    </row>
    <row r="120" spans="1:26" s="1" customFormat="1" x14ac:dyDescent="0.25">
      <c r="A120" s="39"/>
      <c r="B120" s="44"/>
      <c r="C120" s="44"/>
      <c r="D120" s="44"/>
      <c r="E120" s="48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12"/>
      <c r="Y120" s="12"/>
      <c r="Z120" s="12"/>
    </row>
    <row r="121" spans="1:26" s="1" customFormat="1" x14ac:dyDescent="0.25">
      <c r="A121" s="39"/>
      <c r="B121" s="44"/>
      <c r="C121" s="44"/>
      <c r="D121" s="44"/>
      <c r="E121" s="48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12"/>
      <c r="Y121" s="12"/>
      <c r="Z121" s="12"/>
    </row>
    <row r="122" spans="1:26" s="1" customFormat="1" x14ac:dyDescent="0.25">
      <c r="A122" s="39"/>
      <c r="B122" s="44"/>
      <c r="C122" s="44"/>
      <c r="D122" s="44"/>
      <c r="E122" s="48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12"/>
      <c r="Y122" s="12"/>
      <c r="Z122" s="12"/>
    </row>
    <row r="123" spans="1:26" s="1" customFormat="1" x14ac:dyDescent="0.25">
      <c r="A123" s="39"/>
      <c r="B123" s="44"/>
      <c r="C123" s="44"/>
      <c r="D123" s="44"/>
      <c r="E123" s="48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12"/>
      <c r="Y123" s="12"/>
      <c r="Z123" s="12"/>
    </row>
    <row r="124" spans="1:26" s="1" customFormat="1" x14ac:dyDescent="0.25">
      <c r="A124" s="39"/>
      <c r="B124" s="44"/>
      <c r="C124" s="44"/>
      <c r="D124" s="44"/>
      <c r="E124" s="48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12"/>
      <c r="Y124" s="12"/>
      <c r="Z124" s="12"/>
    </row>
    <row r="125" spans="1:26" s="1" customFormat="1" x14ac:dyDescent="0.25">
      <c r="A125" s="39"/>
      <c r="B125" s="44"/>
      <c r="C125" s="44"/>
      <c r="D125" s="44"/>
      <c r="E125" s="48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12"/>
      <c r="Y125" s="12"/>
      <c r="Z125" s="12"/>
    </row>
    <row r="126" spans="1:26" s="1" customFormat="1" x14ac:dyDescent="0.25">
      <c r="A126" s="39"/>
      <c r="B126" s="44"/>
      <c r="C126" s="44"/>
      <c r="D126" s="44"/>
      <c r="E126" s="48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12"/>
      <c r="Y126" s="12"/>
      <c r="Z126" s="12"/>
    </row>
    <row r="127" spans="1:26" s="1" customFormat="1" x14ac:dyDescent="0.25">
      <c r="A127" s="39"/>
      <c r="B127" s="44"/>
      <c r="C127" s="44"/>
      <c r="D127" s="44"/>
      <c r="E127" s="48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12"/>
      <c r="Y127" s="12"/>
      <c r="Z127" s="12"/>
    </row>
    <row r="128" spans="1:26" s="1" customFormat="1" x14ac:dyDescent="0.25">
      <c r="A128" s="39"/>
      <c r="B128" s="44"/>
      <c r="C128" s="44"/>
      <c r="D128" s="44"/>
      <c r="E128" s="48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12"/>
      <c r="Y128" s="12"/>
      <c r="Z128" s="12"/>
    </row>
    <row r="129" spans="1:26" s="1" customFormat="1" x14ac:dyDescent="0.25">
      <c r="A129" s="39"/>
      <c r="B129" s="44"/>
      <c r="C129" s="44"/>
      <c r="D129" s="44"/>
      <c r="E129" s="48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12"/>
      <c r="Y129" s="12"/>
      <c r="Z129" s="12"/>
    </row>
    <row r="130" spans="1:26" s="1" customFormat="1" x14ac:dyDescent="0.25">
      <c r="A130" s="39"/>
      <c r="B130" s="44"/>
      <c r="C130" s="44"/>
      <c r="D130" s="44"/>
      <c r="E130" s="48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12"/>
      <c r="Y130" s="12"/>
      <c r="Z130" s="12"/>
    </row>
    <row r="131" spans="1:26" s="1" customFormat="1" x14ac:dyDescent="0.25">
      <c r="A131" s="39"/>
      <c r="B131" s="44"/>
      <c r="C131" s="44"/>
      <c r="D131" s="44"/>
      <c r="E131" s="48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12"/>
      <c r="Y131" s="12"/>
      <c r="Z131" s="12"/>
    </row>
    <row r="132" spans="1:26" s="1" customFormat="1" x14ac:dyDescent="0.25">
      <c r="A132" s="39"/>
      <c r="B132" s="44"/>
      <c r="C132" s="44"/>
      <c r="D132" s="44"/>
      <c r="E132" s="48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12"/>
      <c r="Y132" s="12"/>
      <c r="Z132" s="12"/>
    </row>
    <row r="133" spans="1:26" s="1" customFormat="1" x14ac:dyDescent="0.25">
      <c r="A133" s="39"/>
      <c r="B133" s="44"/>
      <c r="C133" s="44"/>
      <c r="D133" s="44"/>
      <c r="E133" s="48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12"/>
      <c r="Y133" s="12"/>
      <c r="Z133" s="12"/>
    </row>
    <row r="134" spans="1:26" s="1" customFormat="1" x14ac:dyDescent="0.25">
      <c r="A134" s="39"/>
      <c r="B134" s="44"/>
      <c r="C134" s="44"/>
      <c r="D134" s="44"/>
      <c r="E134" s="48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12"/>
      <c r="Y134" s="12"/>
      <c r="Z134" s="12"/>
    </row>
    <row r="135" spans="1:26" s="1" customFormat="1" x14ac:dyDescent="0.25">
      <c r="A135" s="39"/>
      <c r="B135" s="44"/>
      <c r="C135" s="44"/>
      <c r="D135" s="44"/>
      <c r="E135" s="48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12"/>
      <c r="Y135" s="12"/>
      <c r="Z135" s="12"/>
    </row>
    <row r="136" spans="1:26" s="1" customFormat="1" x14ac:dyDescent="0.25">
      <c r="A136" s="39"/>
      <c r="B136" s="44"/>
      <c r="C136" s="44"/>
      <c r="D136" s="44"/>
      <c r="E136" s="48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12"/>
      <c r="Y136" s="12"/>
      <c r="Z136" s="12"/>
    </row>
    <row r="137" spans="1:26" s="1" customFormat="1" x14ac:dyDescent="0.25">
      <c r="A137" s="39"/>
      <c r="B137" s="44"/>
      <c r="C137" s="44"/>
      <c r="D137" s="44"/>
      <c r="E137" s="48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12"/>
      <c r="Y137" s="12"/>
      <c r="Z137" s="12"/>
    </row>
    <row r="138" spans="1:26" s="1" customFormat="1" x14ac:dyDescent="0.25">
      <c r="A138" s="39"/>
      <c r="B138" s="44"/>
      <c r="C138" s="44"/>
      <c r="D138" s="44"/>
      <c r="E138" s="48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12"/>
      <c r="Y138" s="12"/>
      <c r="Z138" s="12"/>
    </row>
    <row r="139" spans="1:26" s="1" customFormat="1" x14ac:dyDescent="0.25">
      <c r="A139" s="39"/>
      <c r="B139" s="44"/>
      <c r="C139" s="44"/>
      <c r="D139" s="44"/>
      <c r="E139" s="48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12"/>
      <c r="Y139" s="12"/>
      <c r="Z139" s="12"/>
    </row>
    <row r="140" spans="1:26" s="1" customFormat="1" x14ac:dyDescent="0.25">
      <c r="A140" s="39"/>
      <c r="B140" s="44"/>
      <c r="C140" s="44"/>
      <c r="D140" s="44"/>
      <c r="E140" s="48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12"/>
      <c r="Y140" s="12"/>
      <c r="Z140" s="12"/>
    </row>
    <row r="141" spans="1:26" s="1" customFormat="1" x14ac:dyDescent="0.25">
      <c r="A141" s="39"/>
      <c r="B141" s="44"/>
      <c r="C141" s="44"/>
      <c r="D141" s="44"/>
      <c r="E141" s="48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12"/>
      <c r="Y141" s="12"/>
      <c r="Z141" s="12"/>
    </row>
    <row r="142" spans="1:26" s="1" customFormat="1" x14ac:dyDescent="0.25">
      <c r="A142" s="39"/>
      <c r="B142" s="44"/>
      <c r="C142" s="44"/>
      <c r="D142" s="44"/>
      <c r="E142" s="48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12"/>
      <c r="Y142" s="12"/>
      <c r="Z142" s="12"/>
    </row>
    <row r="143" spans="1:26" s="1" customFormat="1" x14ac:dyDescent="0.25">
      <c r="A143" s="39"/>
      <c r="B143" s="44"/>
      <c r="C143" s="44"/>
      <c r="D143" s="44"/>
      <c r="E143" s="48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12"/>
      <c r="Y143" s="12"/>
      <c r="Z143" s="12"/>
    </row>
    <row r="144" spans="1:26" s="1" customFormat="1" x14ac:dyDescent="0.25">
      <c r="A144" s="39"/>
      <c r="B144" s="44"/>
      <c r="C144" s="44"/>
      <c r="D144" s="44"/>
      <c r="E144" s="48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12"/>
      <c r="Y144" s="12"/>
      <c r="Z144" s="12"/>
    </row>
    <row r="145" spans="1:26" s="1" customFormat="1" x14ac:dyDescent="0.25">
      <c r="A145" s="39"/>
      <c r="B145" s="44"/>
      <c r="C145" s="44"/>
      <c r="D145" s="44"/>
      <c r="E145" s="48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12"/>
      <c r="Y145" s="12"/>
      <c r="Z145" s="12"/>
    </row>
    <row r="146" spans="1:26" s="1" customFormat="1" x14ac:dyDescent="0.25">
      <c r="A146" s="39"/>
      <c r="B146" s="44"/>
      <c r="C146" s="44"/>
      <c r="D146" s="44"/>
      <c r="E146" s="48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12"/>
      <c r="Y146" s="12"/>
      <c r="Z146" s="12"/>
    </row>
    <row r="147" spans="1:26" ht="15.75" customHeight="1" x14ac:dyDescent="0.25">
      <c r="E147" s="48"/>
    </row>
    <row r="148" spans="1:26" ht="15.75" customHeight="1" x14ac:dyDescent="0.25">
      <c r="E148" s="48"/>
    </row>
    <row r="149" spans="1:26" ht="15.75" customHeight="1" x14ac:dyDescent="0.25">
      <c r="E149" s="48"/>
    </row>
    <row r="150" spans="1:26" ht="15.75" customHeight="1" x14ac:dyDescent="0.25">
      <c r="E150" s="48"/>
    </row>
    <row r="151" spans="1:26" ht="15.75" customHeight="1" x14ac:dyDescent="0.25">
      <c r="E151" s="48"/>
    </row>
    <row r="152" spans="1:26" ht="15.75" customHeight="1" x14ac:dyDescent="0.25">
      <c r="E152" s="48"/>
    </row>
    <row r="153" spans="1:26" ht="15.75" customHeight="1" x14ac:dyDescent="0.25">
      <c r="E153" s="48"/>
    </row>
    <row r="154" spans="1:26" ht="15.75" customHeight="1" x14ac:dyDescent="0.25">
      <c r="E154" s="48"/>
    </row>
    <row r="155" spans="1:26" ht="15.75" customHeight="1" x14ac:dyDescent="0.25">
      <c r="E155" s="48"/>
    </row>
    <row r="156" spans="1:26" ht="15.75" customHeight="1" x14ac:dyDescent="0.25">
      <c r="E156" s="48"/>
    </row>
    <row r="157" spans="1:26" ht="15.75" customHeight="1" x14ac:dyDescent="0.25">
      <c r="E157" s="48"/>
    </row>
    <row r="158" spans="1:26" ht="15.75" customHeight="1" x14ac:dyDescent="0.25">
      <c r="E158" s="48"/>
    </row>
    <row r="159" spans="1:26" ht="15.75" customHeight="1" x14ac:dyDescent="0.25">
      <c r="E159" s="48"/>
    </row>
    <row r="160" spans="1:26" ht="15.75" customHeight="1" x14ac:dyDescent="0.25">
      <c r="E160" s="48"/>
    </row>
    <row r="161" spans="5:5" ht="15.75" customHeight="1" x14ac:dyDescent="0.25">
      <c r="E161" s="48"/>
    </row>
    <row r="162" spans="5:5" ht="15.75" customHeight="1" x14ac:dyDescent="0.25">
      <c r="E162" s="48"/>
    </row>
    <row r="163" spans="5:5" ht="15.75" customHeight="1" x14ac:dyDescent="0.25">
      <c r="E163" s="48"/>
    </row>
    <row r="164" spans="5:5" ht="15.75" customHeight="1" x14ac:dyDescent="0.25">
      <c r="E164" s="48"/>
    </row>
    <row r="165" spans="5:5" ht="15.75" customHeight="1" x14ac:dyDescent="0.25">
      <c r="E165" s="48"/>
    </row>
    <row r="166" spans="5:5" ht="15.75" customHeight="1" x14ac:dyDescent="0.25">
      <c r="E166" s="48"/>
    </row>
    <row r="167" spans="5:5" ht="15.75" customHeight="1" x14ac:dyDescent="0.25">
      <c r="E167" s="48"/>
    </row>
    <row r="168" spans="5:5" ht="15.75" customHeight="1" x14ac:dyDescent="0.25">
      <c r="E168" s="48"/>
    </row>
    <row r="169" spans="5:5" ht="15.75" customHeight="1" x14ac:dyDescent="0.25">
      <c r="E169" s="48"/>
    </row>
    <row r="170" spans="5:5" ht="15.75" customHeight="1" x14ac:dyDescent="0.25">
      <c r="E170" s="48"/>
    </row>
    <row r="171" spans="5:5" ht="15.75" customHeight="1" x14ac:dyDescent="0.25">
      <c r="E171" s="48"/>
    </row>
    <row r="172" spans="5:5" ht="15.75" customHeight="1" x14ac:dyDescent="0.25">
      <c r="E172" s="48"/>
    </row>
    <row r="173" spans="5:5" ht="15.75" customHeight="1" x14ac:dyDescent="0.25">
      <c r="E173" s="48"/>
    </row>
    <row r="174" spans="5:5" ht="15.75" customHeight="1" x14ac:dyDescent="0.25">
      <c r="E174" s="48"/>
    </row>
    <row r="175" spans="5:5" ht="15.75" customHeight="1" x14ac:dyDescent="0.25">
      <c r="E175" s="48"/>
    </row>
    <row r="176" spans="5:5" ht="15.75" customHeight="1" x14ac:dyDescent="0.25">
      <c r="E176" s="48"/>
    </row>
    <row r="177" spans="5:5" ht="15.75" customHeight="1" x14ac:dyDescent="0.25">
      <c r="E177" s="48"/>
    </row>
    <row r="178" spans="5:5" ht="15.75" customHeight="1" x14ac:dyDescent="0.25">
      <c r="E178" s="48"/>
    </row>
    <row r="179" spans="5:5" ht="15.75" customHeight="1" x14ac:dyDescent="0.25">
      <c r="E179" s="48"/>
    </row>
    <row r="180" spans="5:5" ht="15.75" customHeight="1" x14ac:dyDescent="0.25">
      <c r="E180" s="48"/>
    </row>
    <row r="181" spans="5:5" ht="15.75" customHeight="1" x14ac:dyDescent="0.25">
      <c r="E181" s="48"/>
    </row>
    <row r="182" spans="5:5" ht="15.75" customHeight="1" x14ac:dyDescent="0.25">
      <c r="E182" s="48"/>
    </row>
    <row r="183" spans="5:5" ht="15.75" customHeight="1" x14ac:dyDescent="0.25">
      <c r="E183" s="48"/>
    </row>
    <row r="184" spans="5:5" ht="15.75" customHeight="1" x14ac:dyDescent="0.25">
      <c r="E184" s="48"/>
    </row>
    <row r="185" spans="5:5" ht="15.75" customHeight="1" x14ac:dyDescent="0.25">
      <c r="E185" s="48"/>
    </row>
    <row r="186" spans="5:5" ht="15.75" customHeight="1" x14ac:dyDescent="0.25">
      <c r="E186" s="48"/>
    </row>
    <row r="187" spans="5:5" ht="15.75" customHeight="1" x14ac:dyDescent="0.25">
      <c r="E187" s="48"/>
    </row>
    <row r="188" spans="5:5" ht="15.75" customHeight="1" x14ac:dyDescent="0.25">
      <c r="E188" s="48"/>
    </row>
    <row r="189" spans="5:5" ht="15.75" customHeight="1" x14ac:dyDescent="0.25">
      <c r="E189" s="48"/>
    </row>
    <row r="190" spans="5:5" ht="15.75" customHeight="1" x14ac:dyDescent="0.25">
      <c r="E190" s="48"/>
    </row>
    <row r="191" spans="5:5" ht="15.75" customHeight="1" x14ac:dyDescent="0.25">
      <c r="E191" s="48"/>
    </row>
    <row r="192" spans="5:5" ht="15.75" customHeight="1" x14ac:dyDescent="0.25">
      <c r="E192" s="48"/>
    </row>
    <row r="193" spans="5:5" ht="15.75" customHeight="1" x14ac:dyDescent="0.25">
      <c r="E193" s="48"/>
    </row>
    <row r="194" spans="5:5" ht="15.75" customHeight="1" x14ac:dyDescent="0.25">
      <c r="E194" s="48"/>
    </row>
    <row r="195" spans="5:5" ht="15.75" customHeight="1" x14ac:dyDescent="0.25">
      <c r="E195" s="48"/>
    </row>
    <row r="196" spans="5:5" ht="15.75" customHeight="1" x14ac:dyDescent="0.25">
      <c r="E196" s="48"/>
    </row>
    <row r="197" spans="5:5" ht="15.75" customHeight="1" x14ac:dyDescent="0.25">
      <c r="E197" s="48"/>
    </row>
    <row r="198" spans="5:5" ht="15.75" customHeight="1" x14ac:dyDescent="0.25">
      <c r="E198" s="48"/>
    </row>
    <row r="199" spans="5:5" ht="15.75" customHeight="1" x14ac:dyDescent="0.25">
      <c r="E199" s="48"/>
    </row>
    <row r="200" spans="5:5" ht="15.75" customHeight="1" x14ac:dyDescent="0.25">
      <c r="E200" s="48"/>
    </row>
    <row r="201" spans="5:5" ht="15.75" customHeight="1" x14ac:dyDescent="0.25">
      <c r="E201" s="48"/>
    </row>
    <row r="202" spans="5:5" ht="15.75" customHeight="1" x14ac:dyDescent="0.25">
      <c r="E202" s="48"/>
    </row>
    <row r="203" spans="5:5" ht="15.75" customHeight="1" x14ac:dyDescent="0.25">
      <c r="E203" s="48"/>
    </row>
    <row r="204" spans="5:5" ht="15.75" customHeight="1" x14ac:dyDescent="0.25">
      <c r="E204" s="48"/>
    </row>
    <row r="205" spans="5:5" ht="15.75" customHeight="1" x14ac:dyDescent="0.25">
      <c r="E205" s="48"/>
    </row>
    <row r="206" spans="5:5" ht="15.75" customHeight="1" x14ac:dyDescent="0.25">
      <c r="E206" s="48"/>
    </row>
    <row r="207" spans="5:5" ht="15.75" customHeight="1" x14ac:dyDescent="0.25">
      <c r="E207" s="48"/>
    </row>
    <row r="208" spans="5:5" ht="15.75" customHeight="1" x14ac:dyDescent="0.25">
      <c r="E208" s="48"/>
    </row>
    <row r="209" spans="5:5" ht="15.75" customHeight="1" x14ac:dyDescent="0.25">
      <c r="E209" s="48"/>
    </row>
    <row r="210" spans="5:5" ht="15.75" customHeight="1" x14ac:dyDescent="0.25">
      <c r="E210" s="48"/>
    </row>
    <row r="211" spans="5:5" ht="15.75" customHeight="1" x14ac:dyDescent="0.25">
      <c r="E211" s="48"/>
    </row>
    <row r="212" spans="5:5" ht="15.75" customHeight="1" x14ac:dyDescent="0.25">
      <c r="E212" s="48"/>
    </row>
    <row r="213" spans="5:5" ht="15.75" customHeight="1" x14ac:dyDescent="0.25">
      <c r="E213" s="48"/>
    </row>
    <row r="214" spans="5:5" ht="15.75" customHeight="1" x14ac:dyDescent="0.25">
      <c r="E214" s="48"/>
    </row>
    <row r="215" spans="5:5" ht="15.75" customHeight="1" x14ac:dyDescent="0.25">
      <c r="E215" s="48"/>
    </row>
    <row r="216" spans="5:5" ht="15.75" customHeight="1" x14ac:dyDescent="0.25">
      <c r="E216" s="48"/>
    </row>
    <row r="217" spans="5:5" ht="15.75" customHeight="1" x14ac:dyDescent="0.25">
      <c r="E217" s="48"/>
    </row>
    <row r="218" spans="5:5" ht="15.75" customHeight="1" x14ac:dyDescent="0.25">
      <c r="E218" s="48"/>
    </row>
    <row r="219" spans="5:5" ht="15.75" customHeight="1" x14ac:dyDescent="0.25">
      <c r="E219" s="48"/>
    </row>
    <row r="220" spans="5:5" ht="15.75" customHeight="1" x14ac:dyDescent="0.25">
      <c r="E220" s="48"/>
    </row>
    <row r="221" spans="5:5" ht="15.75" customHeight="1" x14ac:dyDescent="0.25">
      <c r="E221" s="48"/>
    </row>
    <row r="222" spans="5:5" ht="15.75" customHeight="1" x14ac:dyDescent="0.25">
      <c r="E222" s="48"/>
    </row>
    <row r="223" spans="5:5" ht="15.75" customHeight="1" x14ac:dyDescent="0.25">
      <c r="E223" s="48"/>
    </row>
    <row r="224" spans="5:5" ht="15.75" customHeight="1" x14ac:dyDescent="0.25">
      <c r="E224" s="48"/>
    </row>
    <row r="225" spans="5:5" ht="15.75" customHeight="1" x14ac:dyDescent="0.25">
      <c r="E225" s="48"/>
    </row>
    <row r="226" spans="5:5" ht="15.75" customHeight="1" x14ac:dyDescent="0.25">
      <c r="E226" s="48"/>
    </row>
    <row r="227" spans="5:5" ht="15.75" customHeight="1" x14ac:dyDescent="0.25">
      <c r="E227" s="48"/>
    </row>
    <row r="228" spans="5:5" ht="15.75" customHeight="1" x14ac:dyDescent="0.25">
      <c r="E228" s="48"/>
    </row>
    <row r="229" spans="5:5" ht="15.75" customHeight="1" x14ac:dyDescent="0.25">
      <c r="E229" s="48"/>
    </row>
    <row r="230" spans="5:5" ht="15.75" customHeight="1" x14ac:dyDescent="0.25">
      <c r="E230" s="48"/>
    </row>
    <row r="231" spans="5:5" ht="15.75" customHeight="1" x14ac:dyDescent="0.25">
      <c r="E231" s="48"/>
    </row>
    <row r="232" spans="5:5" ht="15.75" customHeight="1" x14ac:dyDescent="0.25">
      <c r="E232" s="48"/>
    </row>
    <row r="233" spans="5:5" ht="15.75" customHeight="1" x14ac:dyDescent="0.25">
      <c r="E233" s="48"/>
    </row>
    <row r="234" spans="5:5" ht="15.75" customHeight="1" x14ac:dyDescent="0.25">
      <c r="E234" s="48"/>
    </row>
    <row r="235" spans="5:5" ht="15.75" customHeight="1" x14ac:dyDescent="0.25">
      <c r="E235" s="48"/>
    </row>
    <row r="236" spans="5:5" ht="15.75" customHeight="1" x14ac:dyDescent="0.25">
      <c r="E236" s="48"/>
    </row>
    <row r="237" spans="5:5" ht="15.75" customHeight="1" x14ac:dyDescent="0.25">
      <c r="E237" s="48"/>
    </row>
    <row r="238" spans="5:5" ht="15.75" customHeight="1" x14ac:dyDescent="0.25">
      <c r="E238" s="48"/>
    </row>
    <row r="239" spans="5:5" ht="15.75" customHeight="1" x14ac:dyDescent="0.25">
      <c r="E239" s="48"/>
    </row>
    <row r="240" spans="5:5" ht="15.75" customHeight="1" x14ac:dyDescent="0.25">
      <c r="E240" s="48"/>
    </row>
    <row r="241" spans="5:5" ht="15.75" customHeight="1" x14ac:dyDescent="0.25">
      <c r="E241" s="48"/>
    </row>
    <row r="242" spans="5:5" ht="15.75" customHeight="1" x14ac:dyDescent="0.25">
      <c r="E242" s="48"/>
    </row>
    <row r="243" spans="5:5" ht="15.75" customHeight="1" x14ac:dyDescent="0.25">
      <c r="E243" s="48"/>
    </row>
    <row r="244" spans="5:5" ht="15.75" customHeight="1" x14ac:dyDescent="0.25">
      <c r="E244" s="48"/>
    </row>
    <row r="245" spans="5:5" ht="15.75" customHeight="1" x14ac:dyDescent="0.25">
      <c r="E245" s="48"/>
    </row>
    <row r="246" spans="5:5" ht="15.75" customHeight="1" x14ac:dyDescent="0.25">
      <c r="E246" s="48"/>
    </row>
    <row r="247" spans="5:5" ht="15.75" customHeight="1" x14ac:dyDescent="0.25">
      <c r="E247" s="48"/>
    </row>
    <row r="248" spans="5:5" ht="15.75" customHeight="1" x14ac:dyDescent="0.25">
      <c r="E248" s="48"/>
    </row>
    <row r="249" spans="5:5" ht="15.75" customHeight="1" x14ac:dyDescent="0.25">
      <c r="E249" s="48"/>
    </row>
    <row r="250" spans="5:5" ht="15.75" customHeight="1" x14ac:dyDescent="0.25">
      <c r="E250" s="48"/>
    </row>
    <row r="251" spans="5:5" ht="15.75" customHeight="1" x14ac:dyDescent="0.25">
      <c r="E251" s="48"/>
    </row>
    <row r="252" spans="5:5" ht="15.75" customHeight="1" x14ac:dyDescent="0.25">
      <c r="E252" s="48"/>
    </row>
    <row r="253" spans="5:5" ht="15.75" customHeight="1" x14ac:dyDescent="0.25">
      <c r="E253" s="48"/>
    </row>
    <row r="254" spans="5:5" ht="15.75" customHeight="1" x14ac:dyDescent="0.25">
      <c r="E254" s="48"/>
    </row>
    <row r="255" spans="5:5" ht="15.75" customHeight="1" x14ac:dyDescent="0.25">
      <c r="E255" s="48"/>
    </row>
    <row r="256" spans="5:5" ht="15.75" customHeight="1" x14ac:dyDescent="0.25">
      <c r="E256" s="48"/>
    </row>
    <row r="257" spans="5:5" ht="15.75" customHeight="1" x14ac:dyDescent="0.25">
      <c r="E257" s="48"/>
    </row>
    <row r="258" spans="5:5" ht="15.75" customHeight="1" x14ac:dyDescent="0.25">
      <c r="E258" s="48"/>
    </row>
    <row r="259" spans="5:5" ht="15.75" customHeight="1" x14ac:dyDescent="0.25">
      <c r="E259" s="48"/>
    </row>
    <row r="260" spans="5:5" ht="15.75" customHeight="1" x14ac:dyDescent="0.25">
      <c r="E260" s="48"/>
    </row>
    <row r="261" spans="5:5" ht="15.75" customHeight="1" x14ac:dyDescent="0.25">
      <c r="E261" s="48"/>
    </row>
    <row r="262" spans="5:5" ht="15.75" customHeight="1" x14ac:dyDescent="0.25">
      <c r="E262" s="48"/>
    </row>
    <row r="263" spans="5:5" ht="15.75" customHeight="1" x14ac:dyDescent="0.25">
      <c r="E263" s="48"/>
    </row>
    <row r="264" spans="5:5" ht="15.75" customHeight="1" x14ac:dyDescent="0.25">
      <c r="E264" s="48"/>
    </row>
    <row r="265" spans="5:5" ht="15.75" customHeight="1" x14ac:dyDescent="0.25">
      <c r="E265" s="48"/>
    </row>
    <row r="266" spans="5:5" ht="15.75" customHeight="1" x14ac:dyDescent="0.25">
      <c r="E266" s="48"/>
    </row>
    <row r="267" spans="5:5" ht="15.75" customHeight="1" x14ac:dyDescent="0.25">
      <c r="E267" s="48"/>
    </row>
    <row r="268" spans="5:5" ht="15.75" customHeight="1" x14ac:dyDescent="0.25">
      <c r="E268" s="48"/>
    </row>
    <row r="269" spans="5:5" ht="15.75" customHeight="1" x14ac:dyDescent="0.25">
      <c r="E269" s="48"/>
    </row>
    <row r="270" spans="5:5" ht="15.75" customHeight="1" x14ac:dyDescent="0.25">
      <c r="E270" s="48"/>
    </row>
    <row r="271" spans="5:5" ht="15.75" customHeight="1" x14ac:dyDescent="0.25">
      <c r="E271" s="48"/>
    </row>
    <row r="272" spans="5:5" ht="15.75" customHeight="1" x14ac:dyDescent="0.25">
      <c r="E272" s="48"/>
    </row>
    <row r="273" spans="5:5" ht="15.75" customHeight="1" x14ac:dyDescent="0.25">
      <c r="E273" s="48"/>
    </row>
    <row r="274" spans="5:5" ht="15.75" customHeight="1" x14ac:dyDescent="0.25">
      <c r="E274" s="48"/>
    </row>
    <row r="275" spans="5:5" ht="15.75" customHeight="1" x14ac:dyDescent="0.25">
      <c r="E275" s="48"/>
    </row>
    <row r="276" spans="5:5" ht="15.75" customHeight="1" x14ac:dyDescent="0.25">
      <c r="E276" s="48"/>
    </row>
    <row r="277" spans="5:5" ht="15.75" customHeight="1" x14ac:dyDescent="0.25">
      <c r="E277" s="48"/>
    </row>
    <row r="278" spans="5:5" ht="15.75" customHeight="1" x14ac:dyDescent="0.25">
      <c r="E278" s="48"/>
    </row>
    <row r="279" spans="5:5" ht="15.75" customHeight="1" x14ac:dyDescent="0.25">
      <c r="E279" s="48"/>
    </row>
    <row r="280" spans="5:5" ht="15.75" customHeight="1" x14ac:dyDescent="0.25">
      <c r="E280" s="48"/>
    </row>
    <row r="281" spans="5:5" ht="15.75" customHeight="1" x14ac:dyDescent="0.25">
      <c r="E281" s="48"/>
    </row>
    <row r="282" spans="5:5" ht="15.75" customHeight="1" x14ac:dyDescent="0.25">
      <c r="E282" s="48"/>
    </row>
    <row r="283" spans="5:5" ht="15.75" customHeight="1" x14ac:dyDescent="0.25">
      <c r="E283" s="48"/>
    </row>
    <row r="284" spans="5:5" ht="15.75" customHeight="1" x14ac:dyDescent="0.25">
      <c r="E284" s="48"/>
    </row>
    <row r="285" spans="5:5" ht="15.75" customHeight="1" x14ac:dyDescent="0.25">
      <c r="E285" s="48"/>
    </row>
    <row r="286" spans="5:5" ht="15.75" customHeight="1" x14ac:dyDescent="0.25">
      <c r="E286" s="48"/>
    </row>
    <row r="287" spans="5:5" ht="15.75" customHeight="1" x14ac:dyDescent="0.25">
      <c r="E287" s="48"/>
    </row>
    <row r="288" spans="5:5" ht="15.75" customHeight="1" x14ac:dyDescent="0.25">
      <c r="E288" s="48"/>
    </row>
    <row r="289" spans="5:5" ht="15.75" customHeight="1" x14ac:dyDescent="0.25">
      <c r="E289" s="48"/>
    </row>
    <row r="290" spans="5:5" ht="15.75" customHeight="1" x14ac:dyDescent="0.25">
      <c r="E290" s="48"/>
    </row>
    <row r="291" spans="5:5" ht="15.75" customHeight="1" x14ac:dyDescent="0.25">
      <c r="E291" s="48"/>
    </row>
    <row r="292" spans="5:5" ht="15.75" customHeight="1" x14ac:dyDescent="0.25">
      <c r="E292" s="48"/>
    </row>
    <row r="293" spans="5:5" ht="15.75" customHeight="1" x14ac:dyDescent="0.25">
      <c r="E293" s="48"/>
    </row>
    <row r="294" spans="5:5" ht="15.75" customHeight="1" x14ac:dyDescent="0.25">
      <c r="E294" s="48"/>
    </row>
    <row r="295" spans="5:5" ht="15.75" customHeight="1" x14ac:dyDescent="0.25">
      <c r="E295" s="48"/>
    </row>
    <row r="296" spans="5:5" ht="15.75" customHeight="1" x14ac:dyDescent="0.25">
      <c r="E296" s="48"/>
    </row>
    <row r="297" spans="5:5" ht="15.75" customHeight="1" x14ac:dyDescent="0.25">
      <c r="E297" s="48"/>
    </row>
    <row r="298" spans="5:5" ht="15.75" customHeight="1" x14ac:dyDescent="0.25">
      <c r="E298" s="48"/>
    </row>
    <row r="299" spans="5:5" ht="15.75" customHeight="1" x14ac:dyDescent="0.25">
      <c r="E299" s="48"/>
    </row>
    <row r="300" spans="5:5" ht="15.75" customHeight="1" x14ac:dyDescent="0.25">
      <c r="E300" s="48"/>
    </row>
    <row r="301" spans="5:5" ht="15.75" customHeight="1" x14ac:dyDescent="0.25">
      <c r="E301" s="48"/>
    </row>
    <row r="302" spans="5:5" ht="15.75" customHeight="1" x14ac:dyDescent="0.25">
      <c r="E302" s="48"/>
    </row>
    <row r="303" spans="5:5" ht="15.75" customHeight="1" x14ac:dyDescent="0.25">
      <c r="E303" s="48"/>
    </row>
    <row r="304" spans="5:5" ht="15.75" customHeight="1" x14ac:dyDescent="0.25">
      <c r="E304" s="48"/>
    </row>
    <row r="305" spans="5:5" ht="15.75" customHeight="1" x14ac:dyDescent="0.25">
      <c r="E305" s="48"/>
    </row>
    <row r="306" spans="5:5" ht="15.75" customHeight="1" x14ac:dyDescent="0.25">
      <c r="E306" s="48"/>
    </row>
    <row r="307" spans="5:5" ht="15.75" customHeight="1" x14ac:dyDescent="0.25">
      <c r="E307" s="48"/>
    </row>
    <row r="308" spans="5:5" ht="15.75" customHeight="1" x14ac:dyDescent="0.25">
      <c r="E308" s="48"/>
    </row>
    <row r="309" spans="5:5" ht="15.75" customHeight="1" x14ac:dyDescent="0.25">
      <c r="E309" s="48"/>
    </row>
    <row r="310" spans="5:5" ht="15.75" customHeight="1" x14ac:dyDescent="0.25">
      <c r="E310" s="48"/>
    </row>
    <row r="311" spans="5:5" ht="15.75" customHeight="1" x14ac:dyDescent="0.25">
      <c r="E311" s="48"/>
    </row>
    <row r="312" spans="5:5" ht="15.75" customHeight="1" x14ac:dyDescent="0.25">
      <c r="E312" s="48"/>
    </row>
    <row r="313" spans="5:5" ht="15.75" customHeight="1" x14ac:dyDescent="0.25">
      <c r="E313" s="48"/>
    </row>
    <row r="314" spans="5:5" ht="15.75" customHeight="1" x14ac:dyDescent="0.25">
      <c r="E314" s="48"/>
    </row>
    <row r="315" spans="5:5" ht="15.75" customHeight="1" x14ac:dyDescent="0.25">
      <c r="E315" s="48"/>
    </row>
    <row r="316" spans="5:5" ht="15.75" customHeight="1" x14ac:dyDescent="0.25">
      <c r="E316" s="48"/>
    </row>
    <row r="317" spans="5:5" ht="15.75" customHeight="1" x14ac:dyDescent="0.25">
      <c r="E317" s="48"/>
    </row>
    <row r="318" spans="5:5" ht="15.75" customHeight="1" x14ac:dyDescent="0.25">
      <c r="E318" s="48"/>
    </row>
    <row r="319" spans="5:5" ht="15.75" customHeight="1" x14ac:dyDescent="0.25">
      <c r="E319" s="48"/>
    </row>
    <row r="320" spans="5:5" ht="15.75" customHeight="1" x14ac:dyDescent="0.25">
      <c r="E320" s="48"/>
    </row>
    <row r="321" spans="5:5" ht="15.75" customHeight="1" x14ac:dyDescent="0.25">
      <c r="E321" s="48"/>
    </row>
    <row r="322" spans="5:5" ht="15.75" customHeight="1" x14ac:dyDescent="0.25">
      <c r="E322" s="48"/>
    </row>
    <row r="323" spans="5:5" ht="15.75" customHeight="1" x14ac:dyDescent="0.25">
      <c r="E323" s="48"/>
    </row>
    <row r="324" spans="5:5" ht="15.75" customHeight="1" x14ac:dyDescent="0.25">
      <c r="E324" s="48"/>
    </row>
    <row r="325" spans="5:5" ht="15.75" customHeight="1" x14ac:dyDescent="0.25">
      <c r="E325" s="48"/>
    </row>
    <row r="326" spans="5:5" ht="15.75" customHeight="1" x14ac:dyDescent="0.25">
      <c r="E326" s="48"/>
    </row>
    <row r="327" spans="5:5" ht="15.75" customHeight="1" x14ac:dyDescent="0.25">
      <c r="E327" s="48"/>
    </row>
    <row r="328" spans="5:5" ht="15.75" customHeight="1" x14ac:dyDescent="0.25">
      <c r="E328" s="48"/>
    </row>
    <row r="329" spans="5:5" ht="15.75" customHeight="1" x14ac:dyDescent="0.25">
      <c r="E329" s="48"/>
    </row>
    <row r="330" spans="5:5" ht="15.75" customHeight="1" x14ac:dyDescent="0.25">
      <c r="E330" s="48"/>
    </row>
    <row r="331" spans="5:5" ht="15.75" customHeight="1" x14ac:dyDescent="0.25">
      <c r="E331" s="48"/>
    </row>
    <row r="332" spans="5:5" ht="15.75" customHeight="1" x14ac:dyDescent="0.25">
      <c r="E332" s="48"/>
    </row>
    <row r="333" spans="5:5" ht="15.75" customHeight="1" x14ac:dyDescent="0.25">
      <c r="E333" s="48"/>
    </row>
    <row r="334" spans="5:5" ht="15.75" customHeight="1" x14ac:dyDescent="0.25">
      <c r="E334" s="48"/>
    </row>
    <row r="335" spans="5:5" ht="15.75" customHeight="1" x14ac:dyDescent="0.25">
      <c r="E335" s="48"/>
    </row>
    <row r="336" spans="5:5" ht="15.75" customHeight="1" x14ac:dyDescent="0.25">
      <c r="E336" s="48"/>
    </row>
    <row r="337" spans="5:5" ht="15.75" customHeight="1" x14ac:dyDescent="0.25">
      <c r="E337" s="48"/>
    </row>
    <row r="338" spans="5:5" ht="15.75" customHeight="1" x14ac:dyDescent="0.25">
      <c r="E338" s="48"/>
    </row>
    <row r="339" spans="5:5" ht="15.75" customHeight="1" x14ac:dyDescent="0.25">
      <c r="E339" s="48"/>
    </row>
    <row r="340" spans="5:5" ht="15.75" customHeight="1" x14ac:dyDescent="0.25">
      <c r="E340" s="48"/>
    </row>
    <row r="341" spans="5:5" ht="15.75" customHeight="1" x14ac:dyDescent="0.25">
      <c r="E341" s="48"/>
    </row>
    <row r="342" spans="5:5" ht="15.75" customHeight="1" x14ac:dyDescent="0.25">
      <c r="E342" s="48"/>
    </row>
    <row r="343" spans="5:5" ht="15.75" customHeight="1" x14ac:dyDescent="0.25">
      <c r="E343" s="48"/>
    </row>
    <row r="344" spans="5:5" ht="15.75" customHeight="1" x14ac:dyDescent="0.25">
      <c r="E344" s="48"/>
    </row>
    <row r="345" spans="5:5" ht="15.75" customHeight="1" x14ac:dyDescent="0.25">
      <c r="E345" s="48"/>
    </row>
    <row r="346" spans="5:5" ht="15.75" customHeight="1" x14ac:dyDescent="0.25">
      <c r="E346" s="48"/>
    </row>
    <row r="347" spans="5:5" ht="15.75" customHeight="1" x14ac:dyDescent="0.25">
      <c r="E347" s="48"/>
    </row>
    <row r="348" spans="5:5" ht="15.75" customHeight="1" x14ac:dyDescent="0.25">
      <c r="E348" s="48"/>
    </row>
    <row r="349" spans="5:5" ht="15.75" customHeight="1" x14ac:dyDescent="0.25">
      <c r="E349" s="48"/>
    </row>
    <row r="350" spans="5:5" ht="15.75" customHeight="1" x14ac:dyDescent="0.25">
      <c r="E350" s="48"/>
    </row>
    <row r="351" spans="5:5" ht="15.75" customHeight="1" x14ac:dyDescent="0.25">
      <c r="E351" s="48"/>
    </row>
    <row r="352" spans="5:5" ht="15.75" customHeight="1" x14ac:dyDescent="0.25">
      <c r="E352" s="48"/>
    </row>
    <row r="353" spans="5:5" ht="15.75" customHeight="1" x14ac:dyDescent="0.25">
      <c r="E353" s="48"/>
    </row>
    <row r="354" spans="5:5" ht="15.75" customHeight="1" x14ac:dyDescent="0.25">
      <c r="E354" s="48"/>
    </row>
    <row r="355" spans="5:5" ht="15.75" customHeight="1" x14ac:dyDescent="0.25">
      <c r="E355" s="48"/>
    </row>
    <row r="356" spans="5:5" ht="15.75" customHeight="1" x14ac:dyDescent="0.25">
      <c r="E356" s="48"/>
    </row>
    <row r="357" spans="5:5" ht="15.75" customHeight="1" x14ac:dyDescent="0.25">
      <c r="E357" s="48"/>
    </row>
    <row r="358" spans="5:5" ht="15.75" customHeight="1" x14ac:dyDescent="0.25">
      <c r="E358" s="48"/>
    </row>
    <row r="359" spans="5:5" ht="15.75" customHeight="1" x14ac:dyDescent="0.25">
      <c r="E359" s="48"/>
    </row>
    <row r="360" spans="5:5" ht="15.75" customHeight="1" x14ac:dyDescent="0.25">
      <c r="E360" s="48"/>
    </row>
    <row r="361" spans="5:5" ht="15.75" customHeight="1" x14ac:dyDescent="0.25">
      <c r="E361" s="48"/>
    </row>
    <row r="362" spans="5:5" ht="15.75" customHeight="1" x14ac:dyDescent="0.25">
      <c r="E362" s="48"/>
    </row>
    <row r="363" spans="5:5" ht="15.75" customHeight="1" x14ac:dyDescent="0.25">
      <c r="E363" s="48"/>
    </row>
    <row r="364" spans="5:5" ht="15.75" customHeight="1" x14ac:dyDescent="0.25">
      <c r="E364" s="48"/>
    </row>
    <row r="365" spans="5:5" ht="15.75" customHeight="1" x14ac:dyDescent="0.25">
      <c r="E365" s="48"/>
    </row>
    <row r="366" spans="5:5" ht="15.75" customHeight="1" x14ac:dyDescent="0.25">
      <c r="E366" s="48"/>
    </row>
    <row r="367" spans="5:5" ht="15.75" customHeight="1" x14ac:dyDescent="0.25">
      <c r="E367" s="48"/>
    </row>
    <row r="368" spans="5:5" ht="15.75" customHeight="1" x14ac:dyDescent="0.25">
      <c r="E368" s="48"/>
    </row>
    <row r="369" spans="5:5" ht="15.75" customHeight="1" x14ac:dyDescent="0.25">
      <c r="E369" s="48"/>
    </row>
    <row r="370" spans="5:5" ht="15.75" customHeight="1" x14ac:dyDescent="0.25">
      <c r="E370" s="48"/>
    </row>
    <row r="371" spans="5:5" ht="15.75" customHeight="1" x14ac:dyDescent="0.25">
      <c r="E371" s="48"/>
    </row>
    <row r="372" spans="5:5" ht="15.75" customHeight="1" x14ac:dyDescent="0.25">
      <c r="E372" s="48"/>
    </row>
    <row r="373" spans="5:5" ht="15.75" customHeight="1" x14ac:dyDescent="0.25">
      <c r="E373" s="48"/>
    </row>
    <row r="374" spans="5:5" ht="15.75" customHeight="1" x14ac:dyDescent="0.25">
      <c r="E374" s="48"/>
    </row>
    <row r="375" spans="5:5" ht="15.75" customHeight="1" x14ac:dyDescent="0.25">
      <c r="E375" s="48"/>
    </row>
    <row r="376" spans="5:5" ht="15.75" customHeight="1" x14ac:dyDescent="0.25">
      <c r="E376" s="48"/>
    </row>
    <row r="377" spans="5:5" ht="15.75" customHeight="1" x14ac:dyDescent="0.25">
      <c r="E377" s="48"/>
    </row>
    <row r="378" spans="5:5" ht="15.75" customHeight="1" x14ac:dyDescent="0.25">
      <c r="E378" s="48"/>
    </row>
    <row r="379" spans="5:5" ht="15.75" customHeight="1" x14ac:dyDescent="0.25">
      <c r="E379" s="48"/>
    </row>
    <row r="380" spans="5:5" ht="15.75" customHeight="1" x14ac:dyDescent="0.25">
      <c r="E380" s="48"/>
    </row>
    <row r="381" spans="5:5" ht="15.75" customHeight="1" x14ac:dyDescent="0.25">
      <c r="E381" s="48"/>
    </row>
    <row r="382" spans="5:5" ht="15.75" customHeight="1" x14ac:dyDescent="0.25">
      <c r="E382" s="48"/>
    </row>
    <row r="383" spans="5:5" ht="15.75" customHeight="1" x14ac:dyDescent="0.25">
      <c r="E383" s="48"/>
    </row>
    <row r="384" spans="5:5" ht="15.75" customHeight="1" x14ac:dyDescent="0.25">
      <c r="E384" s="48"/>
    </row>
    <row r="385" spans="5:5" ht="15.75" customHeight="1" x14ac:dyDescent="0.25">
      <c r="E385" s="48"/>
    </row>
    <row r="386" spans="5:5" ht="15.75" customHeight="1" x14ac:dyDescent="0.25">
      <c r="E386" s="48"/>
    </row>
    <row r="387" spans="5:5" ht="15.75" customHeight="1" x14ac:dyDescent="0.25">
      <c r="E387" s="48"/>
    </row>
    <row r="388" spans="5:5" ht="15.75" customHeight="1" x14ac:dyDescent="0.25">
      <c r="E388" s="48"/>
    </row>
    <row r="389" spans="5:5" ht="15.75" customHeight="1" x14ac:dyDescent="0.25">
      <c r="E389" s="48"/>
    </row>
    <row r="390" spans="5:5" ht="15.75" customHeight="1" x14ac:dyDescent="0.25">
      <c r="E390" s="48"/>
    </row>
    <row r="391" spans="5:5" ht="15.75" customHeight="1" x14ac:dyDescent="0.25">
      <c r="E391" s="48"/>
    </row>
    <row r="392" spans="5:5" ht="15.75" customHeight="1" x14ac:dyDescent="0.25">
      <c r="E392" s="48"/>
    </row>
    <row r="393" spans="5:5" ht="15.75" customHeight="1" x14ac:dyDescent="0.25">
      <c r="E393" s="48"/>
    </row>
    <row r="394" spans="5:5" ht="15.75" customHeight="1" x14ac:dyDescent="0.25">
      <c r="E394" s="48"/>
    </row>
    <row r="395" spans="5:5" ht="15.75" customHeight="1" x14ac:dyDescent="0.25">
      <c r="E395" s="48"/>
    </row>
    <row r="396" spans="5:5" ht="15.75" customHeight="1" x14ac:dyDescent="0.25">
      <c r="E396" s="48"/>
    </row>
    <row r="397" spans="5:5" ht="15.75" customHeight="1" x14ac:dyDescent="0.25">
      <c r="E397" s="48"/>
    </row>
    <row r="398" spans="5:5" ht="15.75" customHeight="1" x14ac:dyDescent="0.25">
      <c r="E398" s="48"/>
    </row>
    <row r="399" spans="5:5" ht="15.75" customHeight="1" x14ac:dyDescent="0.25">
      <c r="E399" s="48"/>
    </row>
    <row r="400" spans="5:5" ht="15.75" customHeight="1" x14ac:dyDescent="0.25">
      <c r="E400" s="48"/>
    </row>
    <row r="401" spans="5:5" ht="15.75" customHeight="1" x14ac:dyDescent="0.25">
      <c r="E401" s="48"/>
    </row>
    <row r="402" spans="5:5" ht="15.75" customHeight="1" x14ac:dyDescent="0.25">
      <c r="E402" s="48"/>
    </row>
    <row r="403" spans="5:5" ht="15.75" customHeight="1" x14ac:dyDescent="0.25">
      <c r="E403" s="48"/>
    </row>
    <row r="404" spans="5:5" ht="15.75" customHeight="1" x14ac:dyDescent="0.25">
      <c r="E404" s="48"/>
    </row>
    <row r="405" spans="5:5" ht="15.75" customHeight="1" x14ac:dyDescent="0.25">
      <c r="E405" s="48"/>
    </row>
    <row r="406" spans="5:5" ht="15.75" customHeight="1" x14ac:dyDescent="0.25">
      <c r="E406" s="48"/>
    </row>
    <row r="407" spans="5:5" ht="15.75" customHeight="1" x14ac:dyDescent="0.25">
      <c r="E407" s="48"/>
    </row>
    <row r="408" spans="5:5" ht="15.75" customHeight="1" x14ac:dyDescent="0.25">
      <c r="E408" s="48"/>
    </row>
    <row r="409" spans="5:5" ht="15.75" customHeight="1" x14ac:dyDescent="0.25">
      <c r="E409" s="48"/>
    </row>
    <row r="410" spans="5:5" ht="15.75" customHeight="1" x14ac:dyDescent="0.25">
      <c r="E410" s="48"/>
    </row>
    <row r="411" spans="5:5" ht="15.75" customHeight="1" x14ac:dyDescent="0.25">
      <c r="E411" s="48"/>
    </row>
    <row r="412" spans="5:5" ht="15.75" customHeight="1" x14ac:dyDescent="0.25">
      <c r="E412" s="48"/>
    </row>
    <row r="413" spans="5:5" ht="15.75" customHeight="1" x14ac:dyDescent="0.25">
      <c r="E413" s="48"/>
    </row>
    <row r="414" spans="5:5" ht="15.75" customHeight="1" x14ac:dyDescent="0.25">
      <c r="E414" s="48"/>
    </row>
    <row r="415" spans="5:5" ht="15.75" customHeight="1" x14ac:dyDescent="0.25">
      <c r="E415" s="48"/>
    </row>
    <row r="416" spans="5:5" ht="15.75" customHeight="1" x14ac:dyDescent="0.25">
      <c r="E416" s="48"/>
    </row>
    <row r="417" spans="5:5" ht="15.75" customHeight="1" x14ac:dyDescent="0.25">
      <c r="E417" s="48"/>
    </row>
    <row r="418" spans="5:5" ht="15.75" customHeight="1" x14ac:dyDescent="0.25">
      <c r="E418" s="48"/>
    </row>
    <row r="419" spans="5:5" ht="15.75" customHeight="1" x14ac:dyDescent="0.25">
      <c r="E419" s="48"/>
    </row>
    <row r="420" spans="5:5" ht="15.75" customHeight="1" x14ac:dyDescent="0.25">
      <c r="E420" s="48"/>
    </row>
    <row r="421" spans="5:5" ht="15.75" customHeight="1" x14ac:dyDescent="0.25">
      <c r="E421" s="48"/>
    </row>
    <row r="422" spans="5:5" ht="15.75" customHeight="1" x14ac:dyDescent="0.25">
      <c r="E422" s="48"/>
    </row>
    <row r="423" spans="5:5" ht="15.75" customHeight="1" x14ac:dyDescent="0.25">
      <c r="E423" s="48"/>
    </row>
    <row r="424" spans="5:5" ht="15.75" customHeight="1" x14ac:dyDescent="0.25">
      <c r="E424" s="48"/>
    </row>
    <row r="425" spans="5:5" ht="15.75" customHeight="1" x14ac:dyDescent="0.25">
      <c r="E425" s="48"/>
    </row>
    <row r="426" spans="5:5" ht="15.75" customHeight="1" x14ac:dyDescent="0.25">
      <c r="E426" s="48"/>
    </row>
    <row r="427" spans="5:5" ht="15.75" customHeight="1" x14ac:dyDescent="0.25">
      <c r="E427" s="48"/>
    </row>
    <row r="428" spans="5:5" ht="15.75" customHeight="1" x14ac:dyDescent="0.25">
      <c r="E428" s="48"/>
    </row>
    <row r="429" spans="5:5" ht="15.75" customHeight="1" x14ac:dyDescent="0.25">
      <c r="E429" s="48"/>
    </row>
    <row r="430" spans="5:5" ht="15.75" customHeight="1" x14ac:dyDescent="0.25">
      <c r="E430" s="48"/>
    </row>
    <row r="431" spans="5:5" ht="15.75" customHeight="1" x14ac:dyDescent="0.25">
      <c r="E431" s="48"/>
    </row>
    <row r="432" spans="5:5" ht="15.75" customHeight="1" x14ac:dyDescent="0.25">
      <c r="E432" s="48"/>
    </row>
    <row r="433" spans="5:5" ht="15.75" customHeight="1" x14ac:dyDescent="0.25">
      <c r="E433" s="48"/>
    </row>
    <row r="434" spans="5:5" ht="15.75" customHeight="1" x14ac:dyDescent="0.25">
      <c r="E434" s="48"/>
    </row>
    <row r="435" spans="5:5" ht="15.75" customHeight="1" x14ac:dyDescent="0.25">
      <c r="E435" s="48"/>
    </row>
    <row r="436" spans="5:5" ht="15.75" customHeight="1" x14ac:dyDescent="0.25">
      <c r="E436" s="48"/>
    </row>
    <row r="437" spans="5:5" ht="15.75" customHeight="1" x14ac:dyDescent="0.25">
      <c r="E437" s="48"/>
    </row>
    <row r="438" spans="5:5" ht="15.75" customHeight="1" x14ac:dyDescent="0.25">
      <c r="E438" s="48"/>
    </row>
    <row r="439" spans="5:5" ht="15.75" customHeight="1" x14ac:dyDescent="0.25">
      <c r="E439" s="48"/>
    </row>
    <row r="440" spans="5:5" ht="15.75" customHeight="1" x14ac:dyDescent="0.25">
      <c r="E440" s="48"/>
    </row>
    <row r="441" spans="5:5" ht="15.75" customHeight="1" x14ac:dyDescent="0.25">
      <c r="E441" s="48"/>
    </row>
    <row r="442" spans="5:5" ht="15.75" customHeight="1" x14ac:dyDescent="0.25">
      <c r="E442" s="48"/>
    </row>
    <row r="443" spans="5:5" ht="15.75" customHeight="1" x14ac:dyDescent="0.25">
      <c r="E443" s="48"/>
    </row>
    <row r="444" spans="5:5" ht="15.75" customHeight="1" x14ac:dyDescent="0.25">
      <c r="E444" s="48"/>
    </row>
    <row r="445" spans="5:5" ht="15.75" customHeight="1" x14ac:dyDescent="0.25">
      <c r="E445" s="48"/>
    </row>
    <row r="446" spans="5:5" ht="15.75" customHeight="1" x14ac:dyDescent="0.25">
      <c r="E446" s="48"/>
    </row>
    <row r="447" spans="5:5" ht="15.75" customHeight="1" x14ac:dyDescent="0.25">
      <c r="E447" s="48"/>
    </row>
    <row r="448" spans="5:5" ht="15.75" customHeight="1" x14ac:dyDescent="0.25">
      <c r="E448" s="48"/>
    </row>
    <row r="449" spans="5:5" ht="15.75" customHeight="1" x14ac:dyDescent="0.25">
      <c r="E449" s="48"/>
    </row>
    <row r="450" spans="5:5" ht="15.75" customHeight="1" x14ac:dyDescent="0.25">
      <c r="E450" s="48"/>
    </row>
    <row r="451" spans="5:5" ht="15.75" customHeight="1" x14ac:dyDescent="0.25">
      <c r="E451" s="48"/>
    </row>
    <row r="452" spans="5:5" ht="15.75" customHeight="1" x14ac:dyDescent="0.25">
      <c r="E452" s="48"/>
    </row>
    <row r="453" spans="5:5" ht="15.75" customHeight="1" x14ac:dyDescent="0.25">
      <c r="E453" s="48"/>
    </row>
    <row r="454" spans="5:5" ht="15.75" customHeight="1" x14ac:dyDescent="0.25">
      <c r="E454" s="48"/>
    </row>
    <row r="455" spans="5:5" ht="15.75" customHeight="1" x14ac:dyDescent="0.25">
      <c r="E455" s="48"/>
    </row>
    <row r="456" spans="5:5" ht="15.75" customHeight="1" x14ac:dyDescent="0.25">
      <c r="E456" s="48"/>
    </row>
    <row r="457" spans="5:5" ht="15.75" customHeight="1" x14ac:dyDescent="0.25">
      <c r="E457" s="48"/>
    </row>
    <row r="458" spans="5:5" ht="15.75" customHeight="1" x14ac:dyDescent="0.25">
      <c r="E458" s="48"/>
    </row>
    <row r="459" spans="5:5" ht="15.75" customHeight="1" x14ac:dyDescent="0.25">
      <c r="E459" s="48"/>
    </row>
    <row r="460" spans="5:5" ht="15.75" customHeight="1" x14ac:dyDescent="0.25">
      <c r="E460" s="48"/>
    </row>
    <row r="461" spans="5:5" ht="15.75" customHeight="1" x14ac:dyDescent="0.25">
      <c r="E461" s="48"/>
    </row>
    <row r="462" spans="5:5" ht="15.75" customHeight="1" x14ac:dyDescent="0.25">
      <c r="E462" s="48"/>
    </row>
    <row r="463" spans="5:5" ht="15.75" customHeight="1" x14ac:dyDescent="0.25">
      <c r="E463" s="48"/>
    </row>
    <row r="464" spans="5:5" ht="15.75" customHeight="1" x14ac:dyDescent="0.25">
      <c r="E464" s="48"/>
    </row>
    <row r="465" spans="5:5" ht="15.75" customHeight="1" x14ac:dyDescent="0.25">
      <c r="E465" s="48"/>
    </row>
    <row r="466" spans="5:5" ht="15.75" customHeight="1" x14ac:dyDescent="0.25">
      <c r="E466" s="48"/>
    </row>
    <row r="467" spans="5:5" ht="15.75" customHeight="1" x14ac:dyDescent="0.25">
      <c r="E467" s="48"/>
    </row>
    <row r="468" spans="5:5" ht="15.75" customHeight="1" x14ac:dyDescent="0.25">
      <c r="E468" s="48"/>
    </row>
    <row r="469" spans="5:5" ht="15.75" customHeight="1" x14ac:dyDescent="0.25">
      <c r="E469" s="48"/>
    </row>
    <row r="470" spans="5:5" ht="15.75" customHeight="1" x14ac:dyDescent="0.25">
      <c r="E470" s="48"/>
    </row>
    <row r="471" spans="5:5" ht="15.75" customHeight="1" x14ac:dyDescent="0.25">
      <c r="E471" s="48"/>
    </row>
    <row r="472" spans="5:5" ht="15.75" customHeight="1" x14ac:dyDescent="0.25">
      <c r="E472" s="48"/>
    </row>
    <row r="473" spans="5:5" ht="15.75" customHeight="1" x14ac:dyDescent="0.25">
      <c r="E473" s="48"/>
    </row>
    <row r="474" spans="5:5" ht="15.75" customHeight="1" x14ac:dyDescent="0.25">
      <c r="E474" s="48"/>
    </row>
    <row r="475" spans="5:5" ht="15.75" customHeight="1" x14ac:dyDescent="0.25">
      <c r="E475" s="48"/>
    </row>
    <row r="476" spans="5:5" ht="15.75" customHeight="1" x14ac:dyDescent="0.25">
      <c r="E476" s="48"/>
    </row>
    <row r="477" spans="5:5" ht="15.75" customHeight="1" x14ac:dyDescent="0.25">
      <c r="E477" s="48"/>
    </row>
    <row r="478" spans="5:5" ht="15.75" customHeight="1" x14ac:dyDescent="0.25">
      <c r="E478" s="48"/>
    </row>
    <row r="479" spans="5:5" ht="15.75" customHeight="1" x14ac:dyDescent="0.25">
      <c r="E479" s="48"/>
    </row>
    <row r="480" spans="5:5" ht="15.75" customHeight="1" x14ac:dyDescent="0.25">
      <c r="E480" s="48"/>
    </row>
    <row r="481" spans="5:5" ht="15.75" customHeight="1" x14ac:dyDescent="0.25">
      <c r="E481" s="48"/>
    </row>
    <row r="482" spans="5:5" ht="15.75" customHeight="1" x14ac:dyDescent="0.25">
      <c r="E482" s="48"/>
    </row>
    <row r="483" spans="5:5" ht="15.75" customHeight="1" x14ac:dyDescent="0.25">
      <c r="E483" s="48"/>
    </row>
    <row r="484" spans="5:5" ht="15.75" customHeight="1" x14ac:dyDescent="0.25">
      <c r="E484" s="48"/>
    </row>
    <row r="485" spans="5:5" ht="15.75" customHeight="1" x14ac:dyDescent="0.25">
      <c r="E485" s="48"/>
    </row>
    <row r="486" spans="5:5" ht="15.75" customHeight="1" x14ac:dyDescent="0.25">
      <c r="E486" s="48"/>
    </row>
    <row r="487" spans="5:5" ht="15.75" customHeight="1" x14ac:dyDescent="0.25">
      <c r="E487" s="48"/>
    </row>
    <row r="488" spans="5:5" ht="15.75" customHeight="1" x14ac:dyDescent="0.25">
      <c r="E488" s="48"/>
    </row>
    <row r="489" spans="5:5" ht="15.75" customHeight="1" x14ac:dyDescent="0.25">
      <c r="E489" s="48"/>
    </row>
    <row r="490" spans="5:5" ht="15.75" customHeight="1" x14ac:dyDescent="0.25">
      <c r="E490" s="48"/>
    </row>
    <row r="491" spans="5:5" ht="15.75" customHeight="1" x14ac:dyDescent="0.25">
      <c r="E491" s="48"/>
    </row>
    <row r="492" spans="5:5" ht="15.75" customHeight="1" x14ac:dyDescent="0.25">
      <c r="E492" s="48"/>
    </row>
    <row r="493" spans="5:5" ht="15.75" customHeight="1" x14ac:dyDescent="0.25">
      <c r="E493" s="48"/>
    </row>
    <row r="494" spans="5:5" ht="15.75" customHeight="1" x14ac:dyDescent="0.25">
      <c r="E494" s="48"/>
    </row>
    <row r="495" spans="5:5" ht="15.75" customHeight="1" x14ac:dyDescent="0.25">
      <c r="E495" s="48"/>
    </row>
    <row r="496" spans="5:5" ht="15.75" customHeight="1" x14ac:dyDescent="0.25">
      <c r="E496" s="48"/>
    </row>
    <row r="497" spans="5:5" ht="15.75" customHeight="1" x14ac:dyDescent="0.25">
      <c r="E497" s="48"/>
    </row>
    <row r="498" spans="5:5" ht="15.75" customHeight="1" x14ac:dyDescent="0.25">
      <c r="E498" s="48"/>
    </row>
    <row r="499" spans="5:5" ht="15.75" customHeight="1" x14ac:dyDescent="0.25">
      <c r="E499" s="48"/>
    </row>
    <row r="500" spans="5:5" ht="15.75" customHeight="1" x14ac:dyDescent="0.25">
      <c r="E500" s="48"/>
    </row>
    <row r="501" spans="5:5" ht="15.75" customHeight="1" x14ac:dyDescent="0.25">
      <c r="E501" s="48"/>
    </row>
    <row r="502" spans="5:5" ht="15.75" customHeight="1" x14ac:dyDescent="0.25">
      <c r="E502" s="48"/>
    </row>
    <row r="503" spans="5:5" ht="15.75" customHeight="1" x14ac:dyDescent="0.25">
      <c r="E503" s="48"/>
    </row>
    <row r="504" spans="5:5" ht="15.75" customHeight="1" x14ac:dyDescent="0.25">
      <c r="E504" s="48"/>
    </row>
    <row r="505" spans="5:5" ht="15.75" customHeight="1" x14ac:dyDescent="0.25">
      <c r="E505" s="48"/>
    </row>
    <row r="506" spans="5:5" ht="15.75" customHeight="1" x14ac:dyDescent="0.25">
      <c r="E506" s="48"/>
    </row>
    <row r="507" spans="5:5" ht="15.75" customHeight="1" x14ac:dyDescent="0.25">
      <c r="E507" s="48"/>
    </row>
    <row r="508" spans="5:5" ht="15.75" customHeight="1" x14ac:dyDescent="0.25">
      <c r="E508" s="48"/>
    </row>
    <row r="509" spans="5:5" ht="15.75" customHeight="1" x14ac:dyDescent="0.25">
      <c r="E509" s="48"/>
    </row>
    <row r="510" spans="5:5" ht="15.75" customHeight="1" x14ac:dyDescent="0.25">
      <c r="E510" s="48"/>
    </row>
    <row r="511" spans="5:5" ht="15.75" customHeight="1" x14ac:dyDescent="0.25">
      <c r="E511" s="48"/>
    </row>
    <row r="512" spans="5:5" ht="15.75" customHeight="1" x14ac:dyDescent="0.25">
      <c r="E512" s="48"/>
    </row>
    <row r="513" spans="5:5" ht="15.75" customHeight="1" x14ac:dyDescent="0.25">
      <c r="E513" s="48"/>
    </row>
    <row r="514" spans="5:5" ht="15.75" customHeight="1" x14ac:dyDescent="0.25">
      <c r="E514" s="48"/>
    </row>
    <row r="515" spans="5:5" ht="15.75" customHeight="1" x14ac:dyDescent="0.25">
      <c r="E515" s="48"/>
    </row>
    <row r="516" spans="5:5" ht="15.75" customHeight="1" x14ac:dyDescent="0.25">
      <c r="E516" s="48"/>
    </row>
    <row r="517" spans="5:5" ht="15.75" customHeight="1" x14ac:dyDescent="0.25">
      <c r="E517" s="48"/>
    </row>
    <row r="518" spans="5:5" ht="15.75" customHeight="1" x14ac:dyDescent="0.25">
      <c r="E518" s="48"/>
    </row>
    <row r="519" spans="5:5" ht="15.75" customHeight="1" x14ac:dyDescent="0.25">
      <c r="E519" s="48"/>
    </row>
    <row r="520" spans="5:5" ht="15.75" customHeight="1" x14ac:dyDescent="0.25">
      <c r="E520" s="48"/>
    </row>
    <row r="521" spans="5:5" ht="15.75" customHeight="1" x14ac:dyDescent="0.25">
      <c r="E521" s="48"/>
    </row>
    <row r="522" spans="5:5" ht="15.75" customHeight="1" x14ac:dyDescent="0.25">
      <c r="E522" s="48"/>
    </row>
    <row r="523" spans="5:5" ht="15.75" customHeight="1" x14ac:dyDescent="0.25">
      <c r="E523" s="48"/>
    </row>
    <row r="524" spans="5:5" ht="15.75" customHeight="1" x14ac:dyDescent="0.25">
      <c r="E524" s="48"/>
    </row>
    <row r="525" spans="5:5" ht="15.75" customHeight="1" x14ac:dyDescent="0.25">
      <c r="E525" s="48"/>
    </row>
    <row r="526" spans="5:5" ht="15.75" customHeight="1" x14ac:dyDescent="0.25">
      <c r="E526" s="48"/>
    </row>
    <row r="527" spans="5:5" ht="15.75" customHeight="1" x14ac:dyDescent="0.25">
      <c r="E527" s="48"/>
    </row>
    <row r="528" spans="5:5" ht="15.75" customHeight="1" x14ac:dyDescent="0.25">
      <c r="E528" s="48"/>
    </row>
    <row r="529" spans="5:5" ht="15.75" customHeight="1" x14ac:dyDescent="0.25">
      <c r="E529" s="48"/>
    </row>
    <row r="530" spans="5:5" ht="15.75" customHeight="1" x14ac:dyDescent="0.25">
      <c r="E530" s="48"/>
    </row>
    <row r="531" spans="5:5" ht="15.75" customHeight="1" x14ac:dyDescent="0.25">
      <c r="E531" s="48"/>
    </row>
    <row r="532" spans="5:5" ht="15.75" customHeight="1" x14ac:dyDescent="0.25">
      <c r="E532" s="48"/>
    </row>
    <row r="533" spans="5:5" ht="15.75" customHeight="1" x14ac:dyDescent="0.25">
      <c r="E533" s="48"/>
    </row>
    <row r="534" spans="5:5" ht="15.75" customHeight="1" x14ac:dyDescent="0.25">
      <c r="E534" s="48"/>
    </row>
    <row r="535" spans="5:5" ht="15.75" customHeight="1" x14ac:dyDescent="0.25">
      <c r="E535" s="48"/>
    </row>
    <row r="536" spans="5:5" ht="15.75" customHeight="1" x14ac:dyDescent="0.25">
      <c r="E536" s="48"/>
    </row>
    <row r="537" spans="5:5" ht="15.75" customHeight="1" x14ac:dyDescent="0.25">
      <c r="E537" s="48"/>
    </row>
    <row r="538" spans="5:5" ht="15.75" customHeight="1" x14ac:dyDescent="0.25">
      <c r="E538" s="48"/>
    </row>
    <row r="539" spans="5:5" ht="15.75" customHeight="1" x14ac:dyDescent="0.25">
      <c r="E539" s="48"/>
    </row>
    <row r="540" spans="5:5" ht="15.75" customHeight="1" x14ac:dyDescent="0.25">
      <c r="E540" s="48"/>
    </row>
    <row r="541" spans="5:5" ht="15.75" customHeight="1" x14ac:dyDescent="0.25">
      <c r="E541" s="48"/>
    </row>
    <row r="542" spans="5:5" ht="15.75" customHeight="1" x14ac:dyDescent="0.25">
      <c r="E542" s="48"/>
    </row>
    <row r="543" spans="5:5" ht="15.75" customHeight="1" x14ac:dyDescent="0.25">
      <c r="E543" s="48"/>
    </row>
    <row r="544" spans="5:5" ht="15.75" customHeight="1" x14ac:dyDescent="0.25">
      <c r="E544" s="48"/>
    </row>
    <row r="545" spans="5:5" ht="15.75" customHeight="1" x14ac:dyDescent="0.25">
      <c r="E545" s="48"/>
    </row>
    <row r="546" spans="5:5" ht="15.75" customHeight="1" x14ac:dyDescent="0.25">
      <c r="E546" s="48"/>
    </row>
    <row r="547" spans="5:5" ht="15.75" customHeight="1" x14ac:dyDescent="0.25">
      <c r="E547" s="48"/>
    </row>
    <row r="548" spans="5:5" ht="15.75" customHeight="1" x14ac:dyDescent="0.25">
      <c r="E548" s="48"/>
    </row>
    <row r="549" spans="5:5" ht="15.75" customHeight="1" x14ac:dyDescent="0.25">
      <c r="E549" s="48"/>
    </row>
    <row r="550" spans="5:5" ht="15.75" customHeight="1" x14ac:dyDescent="0.25">
      <c r="E550" s="48"/>
    </row>
    <row r="551" spans="5:5" ht="15.75" customHeight="1" x14ac:dyDescent="0.25">
      <c r="E551" s="48"/>
    </row>
    <row r="552" spans="5:5" ht="15.75" customHeight="1" x14ac:dyDescent="0.25">
      <c r="E552" s="48"/>
    </row>
    <row r="553" spans="5:5" ht="15.75" customHeight="1" x14ac:dyDescent="0.25">
      <c r="E553" s="48"/>
    </row>
    <row r="554" spans="5:5" ht="15.75" customHeight="1" x14ac:dyDescent="0.25">
      <c r="E554" s="48"/>
    </row>
    <row r="555" spans="5:5" ht="15.75" customHeight="1" x14ac:dyDescent="0.25">
      <c r="E555" s="48"/>
    </row>
    <row r="556" spans="5:5" ht="15.75" customHeight="1" x14ac:dyDescent="0.25">
      <c r="E556" s="48"/>
    </row>
    <row r="557" spans="5:5" ht="15.75" customHeight="1" x14ac:dyDescent="0.25">
      <c r="E557" s="48"/>
    </row>
    <row r="558" spans="5:5" ht="15.75" customHeight="1" x14ac:dyDescent="0.25">
      <c r="E558" s="48"/>
    </row>
    <row r="559" spans="5:5" ht="15.75" customHeight="1" x14ac:dyDescent="0.25">
      <c r="E559" s="48"/>
    </row>
    <row r="560" spans="5:5" ht="15.75" customHeight="1" x14ac:dyDescent="0.25">
      <c r="E560" s="48"/>
    </row>
    <row r="561" spans="5:5" ht="15.75" customHeight="1" x14ac:dyDescent="0.25">
      <c r="E561" s="48"/>
    </row>
    <row r="562" spans="5:5" ht="15.75" customHeight="1" x14ac:dyDescent="0.25">
      <c r="E562" s="48"/>
    </row>
    <row r="563" spans="5:5" ht="15.75" customHeight="1" x14ac:dyDescent="0.25">
      <c r="E563" s="48"/>
    </row>
    <row r="564" spans="5:5" ht="15.75" customHeight="1" x14ac:dyDescent="0.25">
      <c r="E564" s="48"/>
    </row>
    <row r="565" spans="5:5" ht="15.75" customHeight="1" x14ac:dyDescent="0.25">
      <c r="E565" s="48"/>
    </row>
    <row r="566" spans="5:5" ht="15.75" customHeight="1" x14ac:dyDescent="0.25">
      <c r="E566" s="48"/>
    </row>
    <row r="567" spans="5:5" ht="15.75" customHeight="1" x14ac:dyDescent="0.25">
      <c r="E567" s="48"/>
    </row>
    <row r="568" spans="5:5" ht="15.75" customHeight="1" x14ac:dyDescent="0.25">
      <c r="E568" s="48"/>
    </row>
    <row r="569" spans="5:5" ht="15.75" customHeight="1" x14ac:dyDescent="0.25">
      <c r="E569" s="48"/>
    </row>
    <row r="570" spans="5:5" ht="15.75" customHeight="1" x14ac:dyDescent="0.25">
      <c r="E570" s="48"/>
    </row>
    <row r="571" spans="5:5" ht="15.75" customHeight="1" x14ac:dyDescent="0.25">
      <c r="E571" s="48"/>
    </row>
    <row r="572" spans="5:5" ht="15.75" customHeight="1" x14ac:dyDescent="0.25">
      <c r="E572" s="48"/>
    </row>
    <row r="573" spans="5:5" ht="15.75" customHeight="1" x14ac:dyDescent="0.25">
      <c r="E573" s="48"/>
    </row>
    <row r="574" spans="5:5" ht="15.75" customHeight="1" x14ac:dyDescent="0.25">
      <c r="E574" s="48"/>
    </row>
    <row r="575" spans="5:5" ht="15.75" customHeight="1" x14ac:dyDescent="0.25">
      <c r="E575" s="48"/>
    </row>
    <row r="576" spans="5:5" ht="15.75" customHeight="1" x14ac:dyDescent="0.25">
      <c r="E576" s="48"/>
    </row>
    <row r="577" spans="5:5" ht="15.75" customHeight="1" x14ac:dyDescent="0.25">
      <c r="E577" s="48"/>
    </row>
    <row r="578" spans="5:5" ht="15.75" customHeight="1" x14ac:dyDescent="0.25">
      <c r="E578" s="48"/>
    </row>
    <row r="579" spans="5:5" ht="15.75" customHeight="1" x14ac:dyDescent="0.25">
      <c r="E579" s="48"/>
    </row>
    <row r="580" spans="5:5" ht="15.75" customHeight="1" x14ac:dyDescent="0.25">
      <c r="E580" s="48"/>
    </row>
    <row r="581" spans="5:5" ht="15.75" customHeight="1" x14ac:dyDescent="0.25">
      <c r="E581" s="48"/>
    </row>
    <row r="582" spans="5:5" ht="15.75" customHeight="1" x14ac:dyDescent="0.25">
      <c r="E582" s="48"/>
    </row>
    <row r="583" spans="5:5" ht="15.75" customHeight="1" x14ac:dyDescent="0.25">
      <c r="E583" s="48"/>
    </row>
    <row r="584" spans="5:5" ht="15.75" customHeight="1" x14ac:dyDescent="0.25">
      <c r="E584" s="48"/>
    </row>
    <row r="585" spans="5:5" ht="15.75" customHeight="1" x14ac:dyDescent="0.25">
      <c r="E585" s="48"/>
    </row>
    <row r="586" spans="5:5" ht="15.75" customHeight="1" x14ac:dyDescent="0.25">
      <c r="E586" s="48"/>
    </row>
    <row r="587" spans="5:5" ht="15.75" customHeight="1" x14ac:dyDescent="0.25">
      <c r="E587" s="48"/>
    </row>
    <row r="588" spans="5:5" ht="15.75" customHeight="1" x14ac:dyDescent="0.25">
      <c r="E588" s="48"/>
    </row>
    <row r="589" spans="5:5" ht="15.75" customHeight="1" x14ac:dyDescent="0.25">
      <c r="E589" s="48"/>
    </row>
    <row r="590" spans="5:5" ht="15.75" customHeight="1" x14ac:dyDescent="0.25">
      <c r="E590" s="48"/>
    </row>
    <row r="591" spans="5:5" ht="15.75" customHeight="1" x14ac:dyDescent="0.25">
      <c r="E591" s="48"/>
    </row>
    <row r="592" spans="5:5" ht="15.75" customHeight="1" x14ac:dyDescent="0.25">
      <c r="E592" s="48"/>
    </row>
    <row r="593" spans="5:5" ht="15.75" customHeight="1" x14ac:dyDescent="0.25">
      <c r="E593" s="48"/>
    </row>
    <row r="594" spans="5:5" ht="15.75" customHeight="1" x14ac:dyDescent="0.25">
      <c r="E594" s="48"/>
    </row>
    <row r="595" spans="5:5" ht="15.75" customHeight="1" x14ac:dyDescent="0.25">
      <c r="E595" s="48"/>
    </row>
    <row r="596" spans="5:5" ht="15.75" customHeight="1" x14ac:dyDescent="0.25">
      <c r="E596" s="48"/>
    </row>
    <row r="597" spans="5:5" ht="15.75" customHeight="1" x14ac:dyDescent="0.25">
      <c r="E597" s="48"/>
    </row>
    <row r="598" spans="5:5" ht="15.75" customHeight="1" x14ac:dyDescent="0.25">
      <c r="E598" s="48"/>
    </row>
    <row r="599" spans="5:5" ht="15.75" customHeight="1" x14ac:dyDescent="0.25">
      <c r="E599" s="48"/>
    </row>
    <row r="600" spans="5:5" ht="15.75" customHeight="1" x14ac:dyDescent="0.25">
      <c r="E600" s="48"/>
    </row>
    <row r="601" spans="5:5" ht="15.75" customHeight="1" x14ac:dyDescent="0.25">
      <c r="E601" s="48"/>
    </row>
    <row r="602" spans="5:5" ht="15.75" customHeight="1" x14ac:dyDescent="0.25">
      <c r="E602" s="48"/>
    </row>
    <row r="603" spans="5:5" ht="15.75" customHeight="1" x14ac:dyDescent="0.25">
      <c r="E603" s="48"/>
    </row>
    <row r="604" spans="5:5" ht="15.75" customHeight="1" x14ac:dyDescent="0.25">
      <c r="E604" s="48"/>
    </row>
    <row r="605" spans="5:5" ht="15.75" customHeight="1" x14ac:dyDescent="0.25">
      <c r="E605" s="48"/>
    </row>
    <row r="606" spans="5:5" ht="15.75" customHeight="1" x14ac:dyDescent="0.25">
      <c r="E606" s="48"/>
    </row>
    <row r="607" spans="5:5" ht="15.75" customHeight="1" x14ac:dyDescent="0.25">
      <c r="E607" s="48"/>
    </row>
    <row r="608" spans="5:5" ht="15.75" customHeight="1" x14ac:dyDescent="0.25">
      <c r="E608" s="48"/>
    </row>
    <row r="609" spans="5:5" ht="15.75" customHeight="1" x14ac:dyDescent="0.25">
      <c r="E609" s="48"/>
    </row>
    <row r="610" spans="5:5" ht="15.75" customHeight="1" x14ac:dyDescent="0.25">
      <c r="E610" s="48"/>
    </row>
    <row r="611" spans="5:5" ht="15.75" customHeight="1" x14ac:dyDescent="0.25">
      <c r="E611" s="48"/>
    </row>
    <row r="612" spans="5:5" ht="15.75" customHeight="1" x14ac:dyDescent="0.25">
      <c r="E612" s="48"/>
    </row>
    <row r="613" spans="5:5" ht="15.75" customHeight="1" x14ac:dyDescent="0.25">
      <c r="E613" s="48"/>
    </row>
    <row r="614" spans="5:5" ht="15.75" customHeight="1" x14ac:dyDescent="0.25">
      <c r="E614" s="48"/>
    </row>
    <row r="615" spans="5:5" ht="15.75" customHeight="1" x14ac:dyDescent="0.25">
      <c r="E615" s="48"/>
    </row>
    <row r="616" spans="5:5" ht="15.75" customHeight="1" x14ac:dyDescent="0.25">
      <c r="E616" s="48"/>
    </row>
    <row r="617" spans="5:5" ht="15.75" customHeight="1" x14ac:dyDescent="0.25">
      <c r="E617" s="48"/>
    </row>
    <row r="618" spans="5:5" ht="15.75" customHeight="1" x14ac:dyDescent="0.25">
      <c r="E618" s="48"/>
    </row>
    <row r="619" spans="5:5" ht="15.75" customHeight="1" x14ac:dyDescent="0.25">
      <c r="E619" s="48"/>
    </row>
    <row r="620" spans="5:5" ht="15.75" customHeight="1" x14ac:dyDescent="0.25">
      <c r="E620" s="48"/>
    </row>
    <row r="621" spans="5:5" ht="15.75" customHeight="1" x14ac:dyDescent="0.25">
      <c r="E621" s="48"/>
    </row>
    <row r="622" spans="5:5" ht="15.75" customHeight="1" x14ac:dyDescent="0.25">
      <c r="E622" s="48"/>
    </row>
    <row r="623" spans="5:5" ht="15.75" customHeight="1" x14ac:dyDescent="0.25">
      <c r="E623" s="48"/>
    </row>
    <row r="624" spans="5:5" ht="15.75" customHeight="1" x14ac:dyDescent="0.25">
      <c r="E624" s="48"/>
    </row>
    <row r="625" spans="5:5" ht="15.75" customHeight="1" x14ac:dyDescent="0.25">
      <c r="E625" s="48"/>
    </row>
    <row r="626" spans="5:5" ht="15.75" customHeight="1" x14ac:dyDescent="0.25">
      <c r="E626" s="48"/>
    </row>
    <row r="627" spans="5:5" ht="15.75" customHeight="1" x14ac:dyDescent="0.25">
      <c r="E627" s="48"/>
    </row>
    <row r="628" spans="5:5" ht="15.75" customHeight="1" x14ac:dyDescent="0.25">
      <c r="E628" s="48"/>
    </row>
    <row r="629" spans="5:5" ht="15.75" customHeight="1" x14ac:dyDescent="0.25">
      <c r="E629" s="48"/>
    </row>
    <row r="630" spans="5:5" ht="15.75" customHeight="1" x14ac:dyDescent="0.25">
      <c r="E630" s="48"/>
    </row>
    <row r="631" spans="5:5" ht="15.75" customHeight="1" x14ac:dyDescent="0.25">
      <c r="E631" s="48"/>
    </row>
    <row r="632" spans="5:5" ht="15.75" customHeight="1" x14ac:dyDescent="0.25">
      <c r="E632" s="48"/>
    </row>
    <row r="633" spans="5:5" ht="15.75" customHeight="1" x14ac:dyDescent="0.25">
      <c r="E633" s="48"/>
    </row>
    <row r="634" spans="5:5" ht="15.75" customHeight="1" x14ac:dyDescent="0.25">
      <c r="E634" s="48"/>
    </row>
    <row r="635" spans="5:5" ht="15.75" customHeight="1" x14ac:dyDescent="0.25">
      <c r="E635" s="48"/>
    </row>
    <row r="636" spans="5:5" ht="15.75" customHeight="1" x14ac:dyDescent="0.25">
      <c r="E636" s="48"/>
    </row>
    <row r="637" spans="5:5" ht="15.75" customHeight="1" x14ac:dyDescent="0.25">
      <c r="E637" s="48"/>
    </row>
    <row r="638" spans="5:5" ht="15.75" customHeight="1" x14ac:dyDescent="0.25">
      <c r="E638" s="48"/>
    </row>
    <row r="639" spans="5:5" ht="15.75" customHeight="1" x14ac:dyDescent="0.25">
      <c r="E639" s="48"/>
    </row>
    <row r="640" spans="5:5" ht="15.75" customHeight="1" x14ac:dyDescent="0.25">
      <c r="E640" s="48"/>
    </row>
    <row r="641" spans="5:5" ht="15.75" customHeight="1" x14ac:dyDescent="0.25">
      <c r="E641" s="48"/>
    </row>
    <row r="642" spans="5:5" ht="15.75" customHeight="1" x14ac:dyDescent="0.25">
      <c r="E642" s="48"/>
    </row>
    <row r="643" spans="5:5" ht="15.75" customHeight="1" x14ac:dyDescent="0.25">
      <c r="E643" s="48"/>
    </row>
    <row r="644" spans="5:5" ht="15.75" customHeight="1" x14ac:dyDescent="0.25">
      <c r="E644" s="48"/>
    </row>
    <row r="645" spans="5:5" ht="15.75" customHeight="1" x14ac:dyDescent="0.25">
      <c r="E645" s="48"/>
    </row>
    <row r="646" spans="5:5" ht="15.75" customHeight="1" x14ac:dyDescent="0.25">
      <c r="E646" s="48"/>
    </row>
    <row r="647" spans="5:5" ht="15.75" customHeight="1" x14ac:dyDescent="0.25">
      <c r="E647" s="48"/>
    </row>
    <row r="648" spans="5:5" ht="15.75" customHeight="1" x14ac:dyDescent="0.25">
      <c r="E648" s="48"/>
    </row>
    <row r="649" spans="5:5" ht="15.75" customHeight="1" x14ac:dyDescent="0.25">
      <c r="E649" s="48"/>
    </row>
    <row r="650" spans="5:5" ht="15.75" customHeight="1" x14ac:dyDescent="0.25">
      <c r="E650" s="48"/>
    </row>
    <row r="651" spans="5:5" ht="15.75" customHeight="1" x14ac:dyDescent="0.25">
      <c r="E651" s="48"/>
    </row>
    <row r="652" spans="5:5" ht="15.75" customHeight="1" x14ac:dyDescent="0.25">
      <c r="E652" s="48"/>
    </row>
    <row r="653" spans="5:5" ht="15.75" customHeight="1" x14ac:dyDescent="0.25">
      <c r="E653" s="48"/>
    </row>
    <row r="654" spans="5:5" ht="15.75" customHeight="1" x14ac:dyDescent="0.25">
      <c r="E654" s="48"/>
    </row>
    <row r="655" spans="5:5" ht="15.75" customHeight="1" x14ac:dyDescent="0.25">
      <c r="E655" s="48"/>
    </row>
    <row r="656" spans="5:5" ht="15.75" customHeight="1" x14ac:dyDescent="0.25">
      <c r="E656" s="48"/>
    </row>
    <row r="657" spans="5:5" ht="15.75" customHeight="1" x14ac:dyDescent="0.25">
      <c r="E657" s="48"/>
    </row>
    <row r="658" spans="5:5" ht="15.75" customHeight="1" x14ac:dyDescent="0.25">
      <c r="E658" s="48"/>
    </row>
    <row r="659" spans="5:5" ht="15.75" customHeight="1" x14ac:dyDescent="0.25">
      <c r="E659" s="48"/>
    </row>
    <row r="660" spans="5:5" ht="15.75" customHeight="1" x14ac:dyDescent="0.25">
      <c r="E660" s="48"/>
    </row>
    <row r="661" spans="5:5" ht="15.75" customHeight="1" x14ac:dyDescent="0.25">
      <c r="E661" s="48"/>
    </row>
    <row r="662" spans="5:5" ht="15.75" customHeight="1" x14ac:dyDescent="0.25">
      <c r="E662" s="48"/>
    </row>
    <row r="663" spans="5:5" ht="15.75" customHeight="1" x14ac:dyDescent="0.25">
      <c r="E663" s="48"/>
    </row>
    <row r="664" spans="5:5" ht="15.75" customHeight="1" x14ac:dyDescent="0.25">
      <c r="E664" s="48"/>
    </row>
    <row r="665" spans="5:5" ht="15.75" customHeight="1" x14ac:dyDescent="0.25">
      <c r="E665" s="48"/>
    </row>
    <row r="666" spans="5:5" ht="15.75" customHeight="1" x14ac:dyDescent="0.25">
      <c r="E666" s="48"/>
    </row>
    <row r="667" spans="5:5" ht="15.75" customHeight="1" x14ac:dyDescent="0.25">
      <c r="E667" s="48"/>
    </row>
    <row r="668" spans="5:5" ht="15.75" customHeight="1" x14ac:dyDescent="0.25">
      <c r="E668" s="48"/>
    </row>
    <row r="669" spans="5:5" ht="15.75" customHeight="1" x14ac:dyDescent="0.25">
      <c r="E669" s="48"/>
    </row>
    <row r="670" spans="5:5" ht="15.75" customHeight="1" x14ac:dyDescent="0.25">
      <c r="E670" s="48"/>
    </row>
    <row r="671" spans="5:5" ht="15.75" customHeight="1" x14ac:dyDescent="0.25">
      <c r="E671" s="48"/>
    </row>
    <row r="672" spans="5:5" ht="15.75" customHeight="1" x14ac:dyDescent="0.25">
      <c r="E672" s="48"/>
    </row>
    <row r="673" spans="5:5" ht="15.75" customHeight="1" x14ac:dyDescent="0.25">
      <c r="E673" s="48"/>
    </row>
    <row r="674" spans="5:5" ht="15.75" customHeight="1" x14ac:dyDescent="0.25">
      <c r="E674" s="48"/>
    </row>
    <row r="675" spans="5:5" ht="15.75" customHeight="1" x14ac:dyDescent="0.25">
      <c r="E675" s="48"/>
    </row>
    <row r="676" spans="5:5" ht="15.75" customHeight="1" x14ac:dyDescent="0.25">
      <c r="E676" s="48"/>
    </row>
    <row r="677" spans="5:5" ht="15.75" customHeight="1" x14ac:dyDescent="0.25">
      <c r="E677" s="48"/>
    </row>
    <row r="678" spans="5:5" ht="15.75" customHeight="1" x14ac:dyDescent="0.25">
      <c r="E678" s="48"/>
    </row>
    <row r="679" spans="5:5" ht="15.75" customHeight="1" x14ac:dyDescent="0.25">
      <c r="E679" s="48"/>
    </row>
    <row r="680" spans="5:5" ht="15.75" customHeight="1" x14ac:dyDescent="0.25">
      <c r="E680" s="48"/>
    </row>
    <row r="681" spans="5:5" ht="15.75" customHeight="1" x14ac:dyDescent="0.25">
      <c r="E681" s="48"/>
    </row>
    <row r="682" spans="5:5" ht="15.75" customHeight="1" x14ac:dyDescent="0.25">
      <c r="E682" s="48"/>
    </row>
    <row r="683" spans="5:5" ht="15.75" customHeight="1" x14ac:dyDescent="0.25">
      <c r="E683" s="48"/>
    </row>
    <row r="684" spans="5:5" ht="15.75" customHeight="1" x14ac:dyDescent="0.25">
      <c r="E684" s="48"/>
    </row>
    <row r="685" spans="5:5" ht="15.75" customHeight="1" x14ac:dyDescent="0.25">
      <c r="E685" s="48"/>
    </row>
    <row r="686" spans="5:5" ht="15.75" customHeight="1" x14ac:dyDescent="0.25">
      <c r="E686" s="48"/>
    </row>
    <row r="687" spans="5:5" ht="15.75" customHeight="1" x14ac:dyDescent="0.25">
      <c r="E687" s="48"/>
    </row>
    <row r="688" spans="5:5" ht="15.75" customHeight="1" x14ac:dyDescent="0.25">
      <c r="E688" s="48"/>
    </row>
    <row r="689" spans="5:5" ht="15.75" customHeight="1" x14ac:dyDescent="0.25">
      <c r="E689" s="48"/>
    </row>
    <row r="690" spans="5:5" ht="15.75" customHeight="1" x14ac:dyDescent="0.25">
      <c r="E690" s="48"/>
    </row>
    <row r="691" spans="5:5" ht="15.75" customHeight="1" x14ac:dyDescent="0.25">
      <c r="E691" s="48"/>
    </row>
    <row r="692" spans="5:5" ht="15.75" customHeight="1" x14ac:dyDescent="0.25">
      <c r="E692" s="48"/>
    </row>
    <row r="693" spans="5:5" ht="15.75" customHeight="1" x14ac:dyDescent="0.25">
      <c r="E693" s="48"/>
    </row>
    <row r="694" spans="5:5" ht="15.75" customHeight="1" x14ac:dyDescent="0.25">
      <c r="E694" s="48"/>
    </row>
    <row r="695" spans="5:5" ht="15.75" customHeight="1" x14ac:dyDescent="0.25">
      <c r="E695" s="48"/>
    </row>
    <row r="696" spans="5:5" ht="15.75" customHeight="1" x14ac:dyDescent="0.25">
      <c r="E696" s="48"/>
    </row>
    <row r="697" spans="5:5" ht="15.75" customHeight="1" x14ac:dyDescent="0.25">
      <c r="E697" s="48"/>
    </row>
    <row r="698" spans="5:5" ht="15.75" customHeight="1" x14ac:dyDescent="0.25">
      <c r="E698" s="48"/>
    </row>
    <row r="699" spans="5:5" ht="15.75" customHeight="1" x14ac:dyDescent="0.25">
      <c r="E699" s="48"/>
    </row>
    <row r="700" spans="5:5" ht="15.75" customHeight="1" x14ac:dyDescent="0.25">
      <c r="E700" s="48"/>
    </row>
    <row r="701" spans="5:5" ht="15.75" customHeight="1" x14ac:dyDescent="0.25">
      <c r="E701" s="48"/>
    </row>
    <row r="702" spans="5:5" ht="15.75" customHeight="1" x14ac:dyDescent="0.25">
      <c r="E702" s="48"/>
    </row>
    <row r="703" spans="5:5" ht="15.75" customHeight="1" x14ac:dyDescent="0.25">
      <c r="E703" s="48"/>
    </row>
    <row r="704" spans="5:5" ht="15.75" customHeight="1" x14ac:dyDescent="0.25">
      <c r="E704" s="48"/>
    </row>
    <row r="705" spans="5:5" ht="15.75" customHeight="1" x14ac:dyDescent="0.25">
      <c r="E705" s="48"/>
    </row>
    <row r="706" spans="5:5" ht="15.75" customHeight="1" x14ac:dyDescent="0.25">
      <c r="E706" s="48"/>
    </row>
    <row r="707" spans="5:5" ht="15.75" customHeight="1" x14ac:dyDescent="0.25">
      <c r="E707" s="48"/>
    </row>
    <row r="708" spans="5:5" ht="15.75" customHeight="1" x14ac:dyDescent="0.25">
      <c r="E708" s="48"/>
    </row>
    <row r="709" spans="5:5" ht="15.75" customHeight="1" x14ac:dyDescent="0.25">
      <c r="E709" s="48"/>
    </row>
    <row r="710" spans="5:5" ht="15.75" customHeight="1" x14ac:dyDescent="0.25">
      <c r="E710" s="48"/>
    </row>
    <row r="711" spans="5:5" ht="15.75" customHeight="1" x14ac:dyDescent="0.25">
      <c r="E711" s="48"/>
    </row>
    <row r="712" spans="5:5" ht="15.75" customHeight="1" x14ac:dyDescent="0.25">
      <c r="E712" s="48"/>
    </row>
    <row r="713" spans="5:5" ht="15.75" customHeight="1" x14ac:dyDescent="0.25">
      <c r="E713" s="48"/>
    </row>
    <row r="714" spans="5:5" ht="15.75" customHeight="1" x14ac:dyDescent="0.25">
      <c r="E714" s="48"/>
    </row>
    <row r="715" spans="5:5" ht="15.75" customHeight="1" x14ac:dyDescent="0.25">
      <c r="E715" s="48"/>
    </row>
    <row r="716" spans="5:5" ht="15.75" customHeight="1" x14ac:dyDescent="0.25">
      <c r="E716" s="48"/>
    </row>
    <row r="717" spans="5:5" ht="15.75" customHeight="1" x14ac:dyDescent="0.25">
      <c r="E717" s="48"/>
    </row>
    <row r="718" spans="5:5" ht="15.75" customHeight="1" x14ac:dyDescent="0.25">
      <c r="E718" s="48"/>
    </row>
    <row r="719" spans="5:5" ht="15.75" customHeight="1" x14ac:dyDescent="0.25">
      <c r="E719" s="48"/>
    </row>
    <row r="720" spans="5:5" ht="15.75" customHeight="1" x14ac:dyDescent="0.25">
      <c r="E720" s="48"/>
    </row>
    <row r="721" spans="5:5" ht="15.75" customHeight="1" x14ac:dyDescent="0.25">
      <c r="E721" s="48"/>
    </row>
    <row r="722" spans="5:5" ht="15.75" customHeight="1" x14ac:dyDescent="0.25">
      <c r="E722" s="48"/>
    </row>
    <row r="723" spans="5:5" ht="15.75" customHeight="1" x14ac:dyDescent="0.25">
      <c r="E723" s="48"/>
    </row>
    <row r="724" spans="5:5" ht="15.75" customHeight="1" x14ac:dyDescent="0.25">
      <c r="E724" s="48"/>
    </row>
    <row r="725" spans="5:5" ht="15.75" customHeight="1" x14ac:dyDescent="0.25">
      <c r="E725" s="48"/>
    </row>
    <row r="726" spans="5:5" ht="15.75" customHeight="1" x14ac:dyDescent="0.25">
      <c r="E726" s="48"/>
    </row>
    <row r="727" spans="5:5" ht="15.75" customHeight="1" x14ac:dyDescent="0.25">
      <c r="E727" s="48"/>
    </row>
    <row r="728" spans="5:5" ht="15.75" customHeight="1" x14ac:dyDescent="0.25">
      <c r="E728" s="48"/>
    </row>
    <row r="729" spans="5:5" ht="15.75" customHeight="1" x14ac:dyDescent="0.25">
      <c r="E729" s="48"/>
    </row>
    <row r="730" spans="5:5" ht="15.75" customHeight="1" x14ac:dyDescent="0.25">
      <c r="E730" s="48"/>
    </row>
    <row r="731" spans="5:5" ht="15.75" customHeight="1" x14ac:dyDescent="0.25">
      <c r="E731" s="48"/>
    </row>
    <row r="732" spans="5:5" ht="15.75" customHeight="1" x14ac:dyDescent="0.25">
      <c r="E732" s="48"/>
    </row>
    <row r="733" spans="5:5" ht="15.75" customHeight="1" x14ac:dyDescent="0.25">
      <c r="E733" s="48"/>
    </row>
    <row r="734" spans="5:5" ht="15.75" customHeight="1" x14ac:dyDescent="0.25">
      <c r="E734" s="48"/>
    </row>
    <row r="735" spans="5:5" ht="15.75" customHeight="1" x14ac:dyDescent="0.25">
      <c r="E735" s="48"/>
    </row>
    <row r="736" spans="5:5" ht="15.75" customHeight="1" x14ac:dyDescent="0.25">
      <c r="E736" s="48"/>
    </row>
    <row r="737" spans="5:5" ht="15.75" customHeight="1" x14ac:dyDescent="0.25">
      <c r="E737" s="48"/>
    </row>
    <row r="738" spans="5:5" ht="15.75" customHeight="1" x14ac:dyDescent="0.25">
      <c r="E738" s="48"/>
    </row>
    <row r="739" spans="5:5" ht="15.75" customHeight="1" x14ac:dyDescent="0.25">
      <c r="E739" s="48"/>
    </row>
    <row r="740" spans="5:5" ht="15.75" customHeight="1" x14ac:dyDescent="0.25">
      <c r="E740" s="48"/>
    </row>
    <row r="741" spans="5:5" ht="15.75" customHeight="1" x14ac:dyDescent="0.25">
      <c r="E741" s="48"/>
    </row>
    <row r="742" spans="5:5" ht="15.75" customHeight="1" x14ac:dyDescent="0.25">
      <c r="E742" s="48"/>
    </row>
    <row r="743" spans="5:5" ht="15.75" customHeight="1" x14ac:dyDescent="0.25">
      <c r="E743" s="48"/>
    </row>
    <row r="744" spans="5:5" ht="15.75" customHeight="1" x14ac:dyDescent="0.25">
      <c r="E744" s="48"/>
    </row>
    <row r="745" spans="5:5" ht="15.75" customHeight="1" x14ac:dyDescent="0.25">
      <c r="E745" s="48"/>
    </row>
    <row r="746" spans="5:5" ht="15.75" customHeight="1" x14ac:dyDescent="0.25">
      <c r="E746" s="48"/>
    </row>
    <row r="747" spans="5:5" ht="15.75" customHeight="1" x14ac:dyDescent="0.25">
      <c r="E747" s="48"/>
    </row>
    <row r="748" spans="5:5" ht="15.75" customHeight="1" x14ac:dyDescent="0.25">
      <c r="E748" s="48"/>
    </row>
    <row r="749" spans="5:5" ht="15.75" customHeight="1" x14ac:dyDescent="0.25">
      <c r="E749" s="48"/>
    </row>
    <row r="750" spans="5:5" ht="15.75" customHeight="1" x14ac:dyDescent="0.25">
      <c r="E750" s="48"/>
    </row>
    <row r="751" spans="5:5" ht="15.75" customHeight="1" x14ac:dyDescent="0.25">
      <c r="E751" s="48"/>
    </row>
    <row r="752" spans="5:5" ht="15.75" customHeight="1" x14ac:dyDescent="0.25">
      <c r="E752" s="48"/>
    </row>
    <row r="753" spans="5:5" ht="15.75" customHeight="1" x14ac:dyDescent="0.25">
      <c r="E753" s="48"/>
    </row>
    <row r="754" spans="5:5" ht="15.75" customHeight="1" x14ac:dyDescent="0.25">
      <c r="E754" s="48"/>
    </row>
    <row r="755" spans="5:5" ht="15.75" customHeight="1" x14ac:dyDescent="0.25">
      <c r="E755" s="48"/>
    </row>
    <row r="756" spans="5:5" ht="15.75" customHeight="1" x14ac:dyDescent="0.25">
      <c r="E756" s="48"/>
    </row>
    <row r="757" spans="5:5" ht="15.75" customHeight="1" x14ac:dyDescent="0.25">
      <c r="E757" s="48"/>
    </row>
    <row r="758" spans="5:5" ht="15.75" customHeight="1" x14ac:dyDescent="0.25">
      <c r="E758" s="48"/>
    </row>
    <row r="759" spans="5:5" ht="15.75" customHeight="1" x14ac:dyDescent="0.25">
      <c r="E759" s="48"/>
    </row>
    <row r="760" spans="5:5" ht="15.75" customHeight="1" x14ac:dyDescent="0.25">
      <c r="E760" s="48"/>
    </row>
    <row r="761" spans="5:5" ht="15.75" customHeight="1" x14ac:dyDescent="0.25">
      <c r="E761" s="48"/>
    </row>
    <row r="762" spans="5:5" ht="15.75" customHeight="1" x14ac:dyDescent="0.25">
      <c r="E762" s="48"/>
    </row>
    <row r="763" spans="5:5" ht="15.75" customHeight="1" x14ac:dyDescent="0.25">
      <c r="E763" s="48"/>
    </row>
    <row r="764" spans="5:5" ht="15.75" customHeight="1" x14ac:dyDescent="0.25">
      <c r="E764" s="48"/>
    </row>
    <row r="765" spans="5:5" ht="15.75" customHeight="1" x14ac:dyDescent="0.25">
      <c r="E765" s="48"/>
    </row>
    <row r="766" spans="5:5" ht="15.75" customHeight="1" x14ac:dyDescent="0.25">
      <c r="E766" s="48"/>
    </row>
    <row r="767" spans="5:5" ht="15.75" customHeight="1" x14ac:dyDescent="0.25">
      <c r="E767" s="48"/>
    </row>
    <row r="768" spans="5:5" ht="15.75" customHeight="1" x14ac:dyDescent="0.25">
      <c r="E768" s="48"/>
    </row>
    <row r="769" spans="5:5" ht="15.75" customHeight="1" x14ac:dyDescent="0.25">
      <c r="E769" s="48"/>
    </row>
    <row r="770" spans="5:5" ht="15.75" customHeight="1" x14ac:dyDescent="0.25">
      <c r="E770" s="48"/>
    </row>
    <row r="771" spans="5:5" ht="15.75" customHeight="1" x14ac:dyDescent="0.25">
      <c r="E771" s="48"/>
    </row>
    <row r="772" spans="5:5" ht="15.75" customHeight="1" x14ac:dyDescent="0.25">
      <c r="E772" s="48"/>
    </row>
    <row r="773" spans="5:5" ht="15.75" customHeight="1" x14ac:dyDescent="0.25">
      <c r="E773" s="48"/>
    </row>
    <row r="774" spans="5:5" ht="15.75" customHeight="1" x14ac:dyDescent="0.25">
      <c r="E774" s="48"/>
    </row>
    <row r="775" spans="5:5" ht="15.75" customHeight="1" x14ac:dyDescent="0.25">
      <c r="E775" s="48"/>
    </row>
    <row r="776" spans="5:5" ht="15.75" customHeight="1" x14ac:dyDescent="0.25">
      <c r="E776" s="48"/>
    </row>
    <row r="777" spans="5:5" ht="15.75" customHeight="1" x14ac:dyDescent="0.25">
      <c r="E777" s="48"/>
    </row>
    <row r="778" spans="5:5" ht="15.75" customHeight="1" x14ac:dyDescent="0.25">
      <c r="E778" s="48"/>
    </row>
    <row r="779" spans="5:5" ht="15.75" customHeight="1" x14ac:dyDescent="0.25">
      <c r="E779" s="48"/>
    </row>
    <row r="780" spans="5:5" ht="15.75" customHeight="1" x14ac:dyDescent="0.25">
      <c r="E780" s="48"/>
    </row>
    <row r="781" spans="5:5" ht="15.75" customHeight="1" x14ac:dyDescent="0.25">
      <c r="E781" s="48"/>
    </row>
    <row r="782" spans="5:5" ht="15.75" customHeight="1" x14ac:dyDescent="0.25">
      <c r="E782" s="48"/>
    </row>
    <row r="783" spans="5:5" ht="15.75" customHeight="1" x14ac:dyDescent="0.25">
      <c r="E783" s="48"/>
    </row>
    <row r="784" spans="5:5" ht="15.75" customHeight="1" x14ac:dyDescent="0.25">
      <c r="E784" s="48"/>
    </row>
    <row r="785" spans="5:5" ht="15.75" customHeight="1" x14ac:dyDescent="0.25">
      <c r="E785" s="48"/>
    </row>
    <row r="786" spans="5:5" ht="15.75" customHeight="1" x14ac:dyDescent="0.25">
      <c r="E786" s="48"/>
    </row>
    <row r="787" spans="5:5" ht="15.75" customHeight="1" x14ac:dyDescent="0.25">
      <c r="E787" s="48"/>
    </row>
    <row r="788" spans="5:5" ht="15.75" customHeight="1" x14ac:dyDescent="0.25">
      <c r="E788" s="48"/>
    </row>
    <row r="789" spans="5:5" ht="15.75" customHeight="1" x14ac:dyDescent="0.25">
      <c r="E789" s="48"/>
    </row>
    <row r="790" spans="5:5" ht="15.75" customHeight="1" x14ac:dyDescent="0.25">
      <c r="E790" s="48"/>
    </row>
    <row r="791" spans="5:5" ht="15.75" customHeight="1" x14ac:dyDescent="0.25">
      <c r="E791" s="48"/>
    </row>
    <row r="792" spans="5:5" ht="15.75" customHeight="1" x14ac:dyDescent="0.25">
      <c r="E792" s="48"/>
    </row>
    <row r="793" spans="5:5" ht="15.75" customHeight="1" x14ac:dyDescent="0.25">
      <c r="E793" s="48"/>
    </row>
    <row r="794" spans="5:5" ht="15.75" customHeight="1" x14ac:dyDescent="0.25">
      <c r="E794" s="48"/>
    </row>
    <row r="795" spans="5:5" ht="15.75" customHeight="1" x14ac:dyDescent="0.25">
      <c r="E795" s="48"/>
    </row>
    <row r="796" spans="5:5" ht="15.75" customHeight="1" x14ac:dyDescent="0.25">
      <c r="E796" s="48"/>
    </row>
    <row r="797" spans="5:5" ht="15.75" customHeight="1" x14ac:dyDescent="0.25">
      <c r="E797" s="48"/>
    </row>
    <row r="798" spans="5:5" ht="15.75" customHeight="1" x14ac:dyDescent="0.25">
      <c r="E798" s="48"/>
    </row>
    <row r="799" spans="5:5" ht="15.75" customHeight="1" x14ac:dyDescent="0.25">
      <c r="E799" s="48"/>
    </row>
    <row r="800" spans="5:5" ht="15.75" customHeight="1" x14ac:dyDescent="0.25">
      <c r="E800" s="48"/>
    </row>
    <row r="801" spans="5:5" ht="15.75" customHeight="1" x14ac:dyDescent="0.25">
      <c r="E801" s="48"/>
    </row>
    <row r="802" spans="5:5" ht="15.75" customHeight="1" x14ac:dyDescent="0.25">
      <c r="E802" s="48"/>
    </row>
    <row r="803" spans="5:5" ht="15.75" customHeight="1" x14ac:dyDescent="0.25">
      <c r="E803" s="48"/>
    </row>
    <row r="804" spans="5:5" ht="15.75" customHeight="1" x14ac:dyDescent="0.25">
      <c r="E804" s="48"/>
    </row>
    <row r="805" spans="5:5" ht="15.75" customHeight="1" x14ac:dyDescent="0.25">
      <c r="E805" s="48"/>
    </row>
    <row r="806" spans="5:5" ht="15.75" customHeight="1" x14ac:dyDescent="0.25">
      <c r="E806" s="48"/>
    </row>
    <row r="807" spans="5:5" ht="15.75" customHeight="1" x14ac:dyDescent="0.25">
      <c r="E807" s="48"/>
    </row>
    <row r="808" spans="5:5" ht="15.75" customHeight="1" x14ac:dyDescent="0.25">
      <c r="E808" s="48"/>
    </row>
    <row r="809" spans="5:5" ht="15.75" customHeight="1" x14ac:dyDescent="0.25">
      <c r="E809" s="48"/>
    </row>
    <row r="810" spans="5:5" ht="15.75" customHeight="1" x14ac:dyDescent="0.25">
      <c r="E810" s="48"/>
    </row>
    <row r="811" spans="5:5" ht="15.75" customHeight="1" x14ac:dyDescent="0.25">
      <c r="E811" s="48"/>
    </row>
    <row r="812" spans="5:5" ht="15.75" customHeight="1" x14ac:dyDescent="0.25">
      <c r="E812" s="48"/>
    </row>
    <row r="813" spans="5:5" ht="15.75" customHeight="1" x14ac:dyDescent="0.25">
      <c r="E813" s="48"/>
    </row>
    <row r="814" spans="5:5" ht="15.75" customHeight="1" x14ac:dyDescent="0.25">
      <c r="E814" s="48"/>
    </row>
    <row r="815" spans="5:5" ht="15.75" customHeight="1" x14ac:dyDescent="0.25">
      <c r="E815" s="48"/>
    </row>
    <row r="816" spans="5:5" ht="15.75" customHeight="1" x14ac:dyDescent="0.25">
      <c r="E816" s="48"/>
    </row>
    <row r="817" spans="5:5" ht="15.75" customHeight="1" x14ac:dyDescent="0.25">
      <c r="E817" s="48"/>
    </row>
    <row r="818" spans="5:5" ht="15.75" customHeight="1" x14ac:dyDescent="0.25">
      <c r="E818" s="48"/>
    </row>
    <row r="819" spans="5:5" ht="15.75" customHeight="1" x14ac:dyDescent="0.25">
      <c r="E819" s="48"/>
    </row>
    <row r="820" spans="5:5" ht="15.75" customHeight="1" x14ac:dyDescent="0.25">
      <c r="E820" s="48"/>
    </row>
    <row r="821" spans="5:5" ht="15.75" customHeight="1" x14ac:dyDescent="0.25">
      <c r="E821" s="48"/>
    </row>
    <row r="822" spans="5:5" ht="15.75" customHeight="1" x14ac:dyDescent="0.25">
      <c r="E822" s="48"/>
    </row>
    <row r="823" spans="5:5" ht="15.75" customHeight="1" x14ac:dyDescent="0.25">
      <c r="E823" s="48"/>
    </row>
    <row r="824" spans="5:5" ht="15.75" customHeight="1" x14ac:dyDescent="0.25">
      <c r="E824" s="48"/>
    </row>
    <row r="825" spans="5:5" ht="15.75" customHeight="1" x14ac:dyDescent="0.25">
      <c r="E825" s="48"/>
    </row>
    <row r="826" spans="5:5" ht="15.75" customHeight="1" x14ac:dyDescent="0.25">
      <c r="E826" s="48"/>
    </row>
    <row r="827" spans="5:5" ht="15.75" customHeight="1" x14ac:dyDescent="0.25">
      <c r="E827" s="48"/>
    </row>
    <row r="828" spans="5:5" ht="15.75" customHeight="1" x14ac:dyDescent="0.25">
      <c r="E828" s="48"/>
    </row>
    <row r="829" spans="5:5" ht="15.75" customHeight="1" x14ac:dyDescent="0.25">
      <c r="E829" s="48"/>
    </row>
    <row r="830" spans="5:5" ht="15.75" customHeight="1" x14ac:dyDescent="0.25">
      <c r="E830" s="48"/>
    </row>
    <row r="831" spans="5:5" ht="15.75" customHeight="1" x14ac:dyDescent="0.25">
      <c r="E831" s="48"/>
    </row>
    <row r="832" spans="5:5" ht="15.75" customHeight="1" x14ac:dyDescent="0.25">
      <c r="E832" s="48"/>
    </row>
    <row r="833" spans="5:5" ht="15.75" customHeight="1" x14ac:dyDescent="0.25">
      <c r="E833" s="48"/>
    </row>
    <row r="834" spans="5:5" ht="15.75" customHeight="1" x14ac:dyDescent="0.25">
      <c r="E834" s="48"/>
    </row>
    <row r="835" spans="5:5" ht="15.75" customHeight="1" x14ac:dyDescent="0.25">
      <c r="E835" s="48"/>
    </row>
    <row r="836" spans="5:5" ht="15.75" customHeight="1" x14ac:dyDescent="0.25">
      <c r="E836" s="48"/>
    </row>
    <row r="837" spans="5:5" ht="15.75" customHeight="1" x14ac:dyDescent="0.25">
      <c r="E837" s="48"/>
    </row>
    <row r="838" spans="5:5" ht="15.75" customHeight="1" x14ac:dyDescent="0.25">
      <c r="E838" s="48"/>
    </row>
    <row r="839" spans="5:5" ht="15.75" customHeight="1" x14ac:dyDescent="0.25">
      <c r="E839" s="48"/>
    </row>
    <row r="840" spans="5:5" ht="15.75" customHeight="1" x14ac:dyDescent="0.25">
      <c r="E840" s="48"/>
    </row>
    <row r="841" spans="5:5" ht="15.75" customHeight="1" x14ac:dyDescent="0.25">
      <c r="E841" s="48"/>
    </row>
    <row r="842" spans="5:5" ht="15.75" customHeight="1" x14ac:dyDescent="0.25">
      <c r="E842" s="48"/>
    </row>
    <row r="843" spans="5:5" ht="15.75" customHeight="1" x14ac:dyDescent="0.25">
      <c r="E843" s="48"/>
    </row>
    <row r="844" spans="5:5" ht="15.75" customHeight="1" x14ac:dyDescent="0.25">
      <c r="E844" s="48"/>
    </row>
    <row r="845" spans="5:5" ht="15.75" customHeight="1" x14ac:dyDescent="0.25">
      <c r="E845" s="48"/>
    </row>
    <row r="846" spans="5:5" ht="15.75" customHeight="1" x14ac:dyDescent="0.25">
      <c r="E846" s="48"/>
    </row>
    <row r="847" spans="5:5" ht="15.75" customHeight="1" x14ac:dyDescent="0.25">
      <c r="E847" s="48"/>
    </row>
    <row r="848" spans="5:5" ht="15.75" customHeight="1" x14ac:dyDescent="0.25">
      <c r="E848" s="48"/>
    </row>
    <row r="849" spans="5:5" ht="15.75" customHeight="1" x14ac:dyDescent="0.25">
      <c r="E849" s="48"/>
    </row>
    <row r="850" spans="5:5" ht="15.75" customHeight="1" x14ac:dyDescent="0.25">
      <c r="E850" s="48"/>
    </row>
    <row r="851" spans="5:5" ht="15.75" customHeight="1" x14ac:dyDescent="0.25">
      <c r="E851" s="48"/>
    </row>
    <row r="852" spans="5:5" ht="15.75" customHeight="1" x14ac:dyDescent="0.25">
      <c r="E852" s="48"/>
    </row>
    <row r="853" spans="5:5" ht="15.75" customHeight="1" x14ac:dyDescent="0.25">
      <c r="E853" s="48"/>
    </row>
    <row r="854" spans="5:5" ht="15.75" customHeight="1" x14ac:dyDescent="0.25">
      <c r="E854" s="48"/>
    </row>
    <row r="855" spans="5:5" ht="15.75" customHeight="1" x14ac:dyDescent="0.25">
      <c r="E855" s="48"/>
    </row>
    <row r="856" spans="5:5" ht="15.75" customHeight="1" x14ac:dyDescent="0.25">
      <c r="E856" s="48"/>
    </row>
    <row r="857" spans="5:5" ht="15.75" customHeight="1" x14ac:dyDescent="0.25">
      <c r="E857" s="48"/>
    </row>
    <row r="858" spans="5:5" ht="15.75" customHeight="1" x14ac:dyDescent="0.25">
      <c r="E858" s="48"/>
    </row>
    <row r="859" spans="5:5" ht="15.75" customHeight="1" x14ac:dyDescent="0.25">
      <c r="E859" s="48"/>
    </row>
    <row r="860" spans="5:5" ht="15.75" customHeight="1" x14ac:dyDescent="0.25">
      <c r="E860" s="48"/>
    </row>
    <row r="861" spans="5:5" ht="15.75" customHeight="1" x14ac:dyDescent="0.25">
      <c r="E861" s="48"/>
    </row>
    <row r="862" spans="5:5" ht="15.75" customHeight="1" x14ac:dyDescent="0.25">
      <c r="E862" s="48"/>
    </row>
    <row r="863" spans="5:5" ht="15.75" customHeight="1" x14ac:dyDescent="0.25">
      <c r="E863" s="48"/>
    </row>
    <row r="864" spans="5:5" ht="15.75" customHeight="1" x14ac:dyDescent="0.25">
      <c r="E864" s="48"/>
    </row>
    <row r="865" spans="5:5" ht="15.75" customHeight="1" x14ac:dyDescent="0.25">
      <c r="E865" s="48"/>
    </row>
    <row r="866" spans="5:5" ht="15.75" customHeight="1" x14ac:dyDescent="0.25">
      <c r="E866" s="48"/>
    </row>
    <row r="867" spans="5:5" ht="15.75" customHeight="1" x14ac:dyDescent="0.25">
      <c r="E867" s="48"/>
    </row>
    <row r="868" spans="5:5" ht="15.75" customHeight="1" x14ac:dyDescent="0.25">
      <c r="E868" s="48"/>
    </row>
    <row r="869" spans="5:5" ht="15.75" customHeight="1" x14ac:dyDescent="0.25">
      <c r="E869" s="48"/>
    </row>
    <row r="870" spans="5:5" ht="15.75" customHeight="1" x14ac:dyDescent="0.25">
      <c r="E870" s="48"/>
    </row>
    <row r="871" spans="5:5" ht="15.75" customHeight="1" x14ac:dyDescent="0.25">
      <c r="E871" s="48"/>
    </row>
    <row r="872" spans="5:5" ht="15.75" customHeight="1" x14ac:dyDescent="0.25">
      <c r="E872" s="48"/>
    </row>
    <row r="873" spans="5:5" ht="15.75" customHeight="1" x14ac:dyDescent="0.25">
      <c r="E873" s="48"/>
    </row>
    <row r="874" spans="5:5" ht="15.75" customHeight="1" x14ac:dyDescent="0.25">
      <c r="E874" s="48"/>
    </row>
    <row r="875" spans="5:5" ht="15.75" customHeight="1" x14ac:dyDescent="0.25">
      <c r="E875" s="48"/>
    </row>
    <row r="876" spans="5:5" ht="15.75" customHeight="1" x14ac:dyDescent="0.25">
      <c r="E876" s="48"/>
    </row>
    <row r="877" spans="5:5" ht="15.75" customHeight="1" x14ac:dyDescent="0.25">
      <c r="E877" s="48"/>
    </row>
    <row r="878" spans="5:5" ht="15.75" customHeight="1" x14ac:dyDescent="0.25">
      <c r="E878" s="48"/>
    </row>
    <row r="879" spans="5:5" ht="15.75" customHeight="1" x14ac:dyDescent="0.25">
      <c r="E879" s="48"/>
    </row>
    <row r="880" spans="5:5" ht="15.75" customHeight="1" x14ac:dyDescent="0.25">
      <c r="E880" s="48"/>
    </row>
    <row r="881" spans="5:5" ht="15.75" customHeight="1" x14ac:dyDescent="0.25">
      <c r="E881" s="48"/>
    </row>
    <row r="882" spans="5:5" ht="15.75" customHeight="1" x14ac:dyDescent="0.25">
      <c r="E882" s="48"/>
    </row>
    <row r="883" spans="5:5" ht="15.75" customHeight="1" x14ac:dyDescent="0.25">
      <c r="E883" s="48"/>
    </row>
    <row r="884" spans="5:5" ht="15.75" customHeight="1" x14ac:dyDescent="0.25">
      <c r="E884" s="48"/>
    </row>
    <row r="885" spans="5:5" ht="15.75" customHeight="1" x14ac:dyDescent="0.25">
      <c r="E885" s="48"/>
    </row>
    <row r="886" spans="5:5" ht="15.75" customHeight="1" x14ac:dyDescent="0.25">
      <c r="E886" s="48"/>
    </row>
    <row r="887" spans="5:5" ht="15.75" customHeight="1" x14ac:dyDescent="0.25">
      <c r="E887" s="48"/>
    </row>
    <row r="888" spans="5:5" ht="15.75" customHeight="1" x14ac:dyDescent="0.25">
      <c r="E888" s="48"/>
    </row>
    <row r="889" spans="5:5" ht="15.75" customHeight="1" x14ac:dyDescent="0.25">
      <c r="E889" s="48"/>
    </row>
    <row r="890" spans="5:5" ht="15.75" customHeight="1" x14ac:dyDescent="0.25">
      <c r="E890" s="48"/>
    </row>
    <row r="891" spans="5:5" ht="15.75" customHeight="1" x14ac:dyDescent="0.25">
      <c r="E891" s="48"/>
    </row>
    <row r="892" spans="5:5" ht="15.75" customHeight="1" x14ac:dyDescent="0.25">
      <c r="E892" s="48"/>
    </row>
    <row r="893" spans="5:5" ht="15.75" customHeight="1" x14ac:dyDescent="0.25">
      <c r="E893" s="48"/>
    </row>
    <row r="894" spans="5:5" ht="15.75" customHeight="1" x14ac:dyDescent="0.25">
      <c r="E894" s="48"/>
    </row>
    <row r="895" spans="5:5" ht="15.75" customHeight="1" x14ac:dyDescent="0.25">
      <c r="E895" s="48"/>
    </row>
    <row r="896" spans="5:5" ht="15.75" customHeight="1" x14ac:dyDescent="0.25">
      <c r="E896" s="48"/>
    </row>
    <row r="897" spans="5:5" ht="15.75" customHeight="1" x14ac:dyDescent="0.25">
      <c r="E897" s="48"/>
    </row>
    <row r="898" spans="5:5" ht="15.75" customHeight="1" x14ac:dyDescent="0.25">
      <c r="E898" s="48"/>
    </row>
    <row r="899" spans="5:5" ht="15.75" customHeight="1" x14ac:dyDescent="0.25">
      <c r="E899" s="48"/>
    </row>
    <row r="900" spans="5:5" ht="15.75" customHeight="1" x14ac:dyDescent="0.25">
      <c r="E900" s="48"/>
    </row>
    <row r="901" spans="5:5" ht="15.75" customHeight="1" x14ac:dyDescent="0.25">
      <c r="E901" s="48"/>
    </row>
    <row r="902" spans="5:5" ht="15.75" customHeight="1" x14ac:dyDescent="0.25">
      <c r="E902" s="48"/>
    </row>
    <row r="903" spans="5:5" ht="15.75" customHeight="1" x14ac:dyDescent="0.25">
      <c r="E903" s="48"/>
    </row>
    <row r="904" spans="5:5" ht="15.75" customHeight="1" x14ac:dyDescent="0.25">
      <c r="E904" s="48"/>
    </row>
    <row r="905" spans="5:5" ht="15.75" customHeight="1" x14ac:dyDescent="0.25">
      <c r="E905" s="48"/>
    </row>
    <row r="906" spans="5:5" ht="15.75" customHeight="1" x14ac:dyDescent="0.25">
      <c r="E906" s="48"/>
    </row>
    <row r="907" spans="5:5" ht="15.75" customHeight="1" x14ac:dyDescent="0.25">
      <c r="E907" s="48"/>
    </row>
    <row r="908" spans="5:5" ht="15.75" customHeight="1" x14ac:dyDescent="0.25">
      <c r="E908" s="48"/>
    </row>
    <row r="909" spans="5:5" ht="15.75" customHeight="1" x14ac:dyDescent="0.25">
      <c r="E909" s="48"/>
    </row>
    <row r="910" spans="5:5" ht="15.75" customHeight="1" x14ac:dyDescent="0.25">
      <c r="E910" s="48"/>
    </row>
    <row r="911" spans="5:5" ht="15.75" customHeight="1" x14ac:dyDescent="0.25">
      <c r="E911" s="48"/>
    </row>
    <row r="912" spans="5:5" ht="15.75" customHeight="1" x14ac:dyDescent="0.25">
      <c r="E912" s="48"/>
    </row>
    <row r="913" spans="5:5" ht="15.75" customHeight="1" x14ac:dyDescent="0.25">
      <c r="E913" s="48"/>
    </row>
    <row r="914" spans="5:5" ht="15.75" customHeight="1" x14ac:dyDescent="0.25">
      <c r="E914" s="48"/>
    </row>
    <row r="915" spans="5:5" ht="15.75" customHeight="1" x14ac:dyDescent="0.25">
      <c r="E915" s="48"/>
    </row>
    <row r="916" spans="5:5" ht="15.75" customHeight="1" x14ac:dyDescent="0.25">
      <c r="E916" s="48"/>
    </row>
    <row r="917" spans="5:5" ht="15.75" customHeight="1" x14ac:dyDescent="0.25">
      <c r="E917" s="48"/>
    </row>
    <row r="918" spans="5:5" ht="15.75" customHeight="1" x14ac:dyDescent="0.25">
      <c r="E918" s="48"/>
    </row>
    <row r="919" spans="5:5" ht="15.75" customHeight="1" x14ac:dyDescent="0.25">
      <c r="E919" s="48"/>
    </row>
    <row r="920" spans="5:5" ht="15.75" customHeight="1" x14ac:dyDescent="0.25">
      <c r="E920" s="48"/>
    </row>
    <row r="921" spans="5:5" ht="15.75" customHeight="1" x14ac:dyDescent="0.25">
      <c r="E921" s="48"/>
    </row>
    <row r="922" spans="5:5" ht="15.75" customHeight="1" x14ac:dyDescent="0.25">
      <c r="E922" s="48"/>
    </row>
    <row r="923" spans="5:5" ht="15.75" customHeight="1" x14ac:dyDescent="0.25">
      <c r="E923" s="48"/>
    </row>
    <row r="924" spans="5:5" ht="15.75" customHeight="1" x14ac:dyDescent="0.25">
      <c r="E924" s="48"/>
    </row>
    <row r="925" spans="5:5" ht="15.75" customHeight="1" x14ac:dyDescent="0.25">
      <c r="E925" s="48"/>
    </row>
    <row r="926" spans="5:5" ht="15.75" customHeight="1" x14ac:dyDescent="0.25">
      <c r="E926" s="48"/>
    </row>
    <row r="927" spans="5:5" ht="15.75" customHeight="1" x14ac:dyDescent="0.25">
      <c r="E927" s="48"/>
    </row>
    <row r="928" spans="5:5" ht="15.75" customHeight="1" x14ac:dyDescent="0.25">
      <c r="E928" s="48"/>
    </row>
    <row r="929" spans="5:5" ht="15.75" customHeight="1" x14ac:dyDescent="0.25">
      <c r="E929" s="48"/>
    </row>
    <row r="930" spans="5:5" ht="15.75" customHeight="1" x14ac:dyDescent="0.25">
      <c r="E930" s="48"/>
    </row>
    <row r="931" spans="5:5" ht="15.75" customHeight="1" x14ac:dyDescent="0.25">
      <c r="E931" s="48"/>
    </row>
    <row r="932" spans="5:5" ht="15.75" customHeight="1" x14ac:dyDescent="0.25">
      <c r="E932" s="48"/>
    </row>
    <row r="933" spans="5:5" ht="15.75" customHeight="1" x14ac:dyDescent="0.25">
      <c r="E933" s="48"/>
    </row>
    <row r="934" spans="5:5" ht="15.75" customHeight="1" x14ac:dyDescent="0.25">
      <c r="E934" s="48"/>
    </row>
    <row r="935" spans="5:5" ht="15.75" customHeight="1" x14ac:dyDescent="0.25">
      <c r="E935" s="48"/>
    </row>
    <row r="936" spans="5:5" ht="15.75" customHeight="1" x14ac:dyDescent="0.25">
      <c r="E936" s="48"/>
    </row>
    <row r="937" spans="5:5" ht="15.75" customHeight="1" x14ac:dyDescent="0.25">
      <c r="E937" s="48"/>
    </row>
    <row r="938" spans="5:5" ht="15.75" customHeight="1" x14ac:dyDescent="0.25">
      <c r="E938" s="48"/>
    </row>
    <row r="939" spans="5:5" ht="15.75" customHeight="1" x14ac:dyDescent="0.25">
      <c r="E939" s="48"/>
    </row>
    <row r="940" spans="5:5" ht="15.75" customHeight="1" x14ac:dyDescent="0.25">
      <c r="E940" s="48"/>
    </row>
    <row r="941" spans="5:5" ht="15.75" customHeight="1" x14ac:dyDescent="0.25">
      <c r="E941" s="48"/>
    </row>
    <row r="942" spans="5:5" ht="15.75" customHeight="1" x14ac:dyDescent="0.25">
      <c r="E942" s="48"/>
    </row>
    <row r="943" spans="5:5" ht="15.75" customHeight="1" x14ac:dyDescent="0.25">
      <c r="E943" s="48"/>
    </row>
    <row r="944" spans="5:5" ht="15.75" customHeight="1" x14ac:dyDescent="0.25">
      <c r="E944" s="48"/>
    </row>
    <row r="945" spans="5:5" ht="15.75" customHeight="1" x14ac:dyDescent="0.25">
      <c r="E945" s="48"/>
    </row>
    <row r="946" spans="5:5" ht="15.75" customHeight="1" x14ac:dyDescent="0.25">
      <c r="E946" s="48"/>
    </row>
    <row r="947" spans="5:5" ht="15.75" customHeight="1" x14ac:dyDescent="0.25">
      <c r="E947" s="48"/>
    </row>
    <row r="948" spans="5:5" ht="15.75" customHeight="1" x14ac:dyDescent="0.25">
      <c r="E948" s="48"/>
    </row>
    <row r="949" spans="5:5" ht="15.75" customHeight="1" x14ac:dyDescent="0.25">
      <c r="E949" s="48"/>
    </row>
    <row r="950" spans="5:5" ht="15.75" customHeight="1" x14ac:dyDescent="0.25">
      <c r="E950" s="48"/>
    </row>
    <row r="951" spans="5:5" ht="15.75" customHeight="1" x14ac:dyDescent="0.25">
      <c r="E951" s="48"/>
    </row>
    <row r="952" spans="5:5" ht="15.75" customHeight="1" x14ac:dyDescent="0.25">
      <c r="E952" s="48"/>
    </row>
    <row r="953" spans="5:5" ht="15.75" customHeight="1" x14ac:dyDescent="0.25">
      <c r="E953" s="48"/>
    </row>
    <row r="954" spans="5:5" ht="15.75" customHeight="1" x14ac:dyDescent="0.25">
      <c r="E954" s="48"/>
    </row>
    <row r="955" spans="5:5" ht="15.75" customHeight="1" x14ac:dyDescent="0.25">
      <c r="E955" s="48"/>
    </row>
    <row r="956" spans="5:5" ht="15.75" customHeight="1" x14ac:dyDescent="0.25">
      <c r="E956" s="48"/>
    </row>
    <row r="957" spans="5:5" ht="15.75" customHeight="1" x14ac:dyDescent="0.25">
      <c r="E957" s="48"/>
    </row>
    <row r="958" spans="5:5" ht="15.75" customHeight="1" x14ac:dyDescent="0.25">
      <c r="E958" s="48"/>
    </row>
    <row r="959" spans="5:5" ht="15.75" customHeight="1" x14ac:dyDescent="0.25">
      <c r="E959" s="48"/>
    </row>
    <row r="960" spans="5:5" ht="15.75" customHeight="1" x14ac:dyDescent="0.25">
      <c r="E960" s="48"/>
    </row>
    <row r="961" spans="5:5" ht="15.75" customHeight="1" x14ac:dyDescent="0.25">
      <c r="E961" s="48"/>
    </row>
    <row r="962" spans="5:5" ht="15.75" customHeight="1" x14ac:dyDescent="0.25">
      <c r="E962" s="48"/>
    </row>
    <row r="963" spans="5:5" ht="15.75" customHeight="1" x14ac:dyDescent="0.25">
      <c r="E963" s="48"/>
    </row>
    <row r="964" spans="5:5" ht="15.75" customHeight="1" x14ac:dyDescent="0.25">
      <c r="E964" s="48"/>
    </row>
    <row r="965" spans="5:5" ht="15.75" customHeight="1" x14ac:dyDescent="0.25">
      <c r="E965" s="48"/>
    </row>
    <row r="966" spans="5:5" ht="15.75" customHeight="1" x14ac:dyDescent="0.25">
      <c r="E966" s="48"/>
    </row>
    <row r="967" spans="5:5" ht="15.75" customHeight="1" x14ac:dyDescent="0.25">
      <c r="E967" s="48"/>
    </row>
    <row r="968" spans="5:5" ht="15.75" customHeight="1" x14ac:dyDescent="0.25">
      <c r="E968" s="48"/>
    </row>
    <row r="969" spans="5:5" ht="15.75" customHeight="1" x14ac:dyDescent="0.25">
      <c r="E969" s="48"/>
    </row>
    <row r="970" spans="5:5" ht="15.75" customHeight="1" x14ac:dyDescent="0.25">
      <c r="E970" s="48"/>
    </row>
    <row r="971" spans="5:5" ht="15.75" customHeight="1" x14ac:dyDescent="0.25">
      <c r="E971" s="48"/>
    </row>
    <row r="972" spans="5:5" ht="15.75" customHeight="1" x14ac:dyDescent="0.25">
      <c r="E972" s="48"/>
    </row>
    <row r="973" spans="5:5" ht="15.75" customHeight="1" x14ac:dyDescent="0.25">
      <c r="E973" s="48"/>
    </row>
    <row r="974" spans="5:5" ht="15.75" customHeight="1" x14ac:dyDescent="0.25">
      <c r="E974" s="48"/>
    </row>
    <row r="975" spans="5:5" ht="15.75" customHeight="1" x14ac:dyDescent="0.25">
      <c r="E975" s="48"/>
    </row>
    <row r="976" spans="5:5" ht="15.75" customHeight="1" x14ac:dyDescent="0.25">
      <c r="E976" s="48"/>
    </row>
    <row r="977" spans="5:5" ht="15.75" customHeight="1" x14ac:dyDescent="0.25">
      <c r="E977" s="48"/>
    </row>
    <row r="978" spans="5:5" ht="15.75" customHeight="1" x14ac:dyDescent="0.25">
      <c r="E978" s="48"/>
    </row>
    <row r="979" spans="5:5" ht="15.75" customHeight="1" x14ac:dyDescent="0.25">
      <c r="E979" s="48"/>
    </row>
    <row r="980" spans="5:5" ht="15.75" customHeight="1" x14ac:dyDescent="0.25">
      <c r="E980" s="48"/>
    </row>
    <row r="981" spans="5:5" ht="15.75" customHeight="1" x14ac:dyDescent="0.25">
      <c r="E981" s="48"/>
    </row>
    <row r="982" spans="5:5" ht="15.75" customHeight="1" x14ac:dyDescent="0.25">
      <c r="E982" s="48"/>
    </row>
    <row r="983" spans="5:5" ht="15.75" customHeight="1" x14ac:dyDescent="0.25">
      <c r="E983" s="48"/>
    </row>
    <row r="984" spans="5:5" ht="15.75" customHeight="1" x14ac:dyDescent="0.25">
      <c r="E984" s="48"/>
    </row>
    <row r="985" spans="5:5" ht="15.75" customHeight="1" x14ac:dyDescent="0.25">
      <c r="E985" s="48"/>
    </row>
    <row r="986" spans="5:5" ht="15.75" customHeight="1" x14ac:dyDescent="0.25">
      <c r="E986" s="48"/>
    </row>
    <row r="987" spans="5:5" ht="15.75" customHeight="1" x14ac:dyDescent="0.25">
      <c r="E987" s="48"/>
    </row>
    <row r="988" spans="5:5" ht="15.75" customHeight="1" x14ac:dyDescent="0.25">
      <c r="E988" s="48"/>
    </row>
    <row r="989" spans="5:5" ht="15.75" customHeight="1" x14ac:dyDescent="0.25">
      <c r="E989" s="48"/>
    </row>
    <row r="990" spans="5:5" ht="15.75" customHeight="1" x14ac:dyDescent="0.25">
      <c r="E990" s="48"/>
    </row>
    <row r="991" spans="5:5" ht="15.75" customHeight="1" x14ac:dyDescent="0.25">
      <c r="E991" s="48"/>
    </row>
    <row r="992" spans="5:5" ht="15.75" customHeight="1" x14ac:dyDescent="0.25">
      <c r="E992" s="48"/>
    </row>
    <row r="993" spans="5:5" ht="15.75" customHeight="1" x14ac:dyDescent="0.25">
      <c r="E993" s="48"/>
    </row>
    <row r="994" spans="5:5" ht="15.75" customHeight="1" x14ac:dyDescent="0.25">
      <c r="E994" s="48"/>
    </row>
    <row r="995" spans="5:5" ht="15.75" customHeight="1" x14ac:dyDescent="0.25">
      <c r="E995" s="48"/>
    </row>
    <row r="996" spans="5:5" ht="15.75" customHeight="1" x14ac:dyDescent="0.25">
      <c r="E996" s="48"/>
    </row>
  </sheetData>
  <sheetProtection selectLockedCells="1"/>
  <conditionalFormatting sqref="A2:A34 C1:E1 X1:XFD1 A41 A43:A1048576">
    <cfRule type="cellIs" dxfId="804" priority="21" operator="equal">
      <formula>0</formula>
    </cfRule>
    <cfRule type="cellIs" dxfId="803" priority="22" operator="equal">
      <formula>1</formula>
    </cfRule>
    <cfRule type="cellIs" dxfId="802" priority="23" operator="equal">
      <formula>2</formula>
    </cfRule>
    <cfRule type="cellIs" dxfId="801" priority="24" operator="equal">
      <formula>3</formula>
    </cfRule>
    <cfRule type="cellIs" dxfId="800" priority="25" operator="equal">
      <formula>4</formula>
    </cfRule>
  </conditionalFormatting>
  <conditionalFormatting sqref="F1:W1 F3:W6 F8:W13 F15:W21 F23:W27 F29:W1048576">
    <cfRule type="cellIs" dxfId="799" priority="16" operator="equal">
      <formula>0</formula>
    </cfRule>
    <cfRule type="cellIs" dxfId="798" priority="17" operator="equal">
      <formula>1</formula>
    </cfRule>
    <cfRule type="cellIs" dxfId="797" priority="18" operator="equal">
      <formula>2</formula>
    </cfRule>
    <cfRule type="cellIs" dxfId="796" priority="19" operator="equal">
      <formula>3</formula>
    </cfRule>
    <cfRule type="cellIs" dxfId="795" priority="20" operator="equal">
      <formula>4</formula>
    </cfRule>
  </conditionalFormatting>
  <conditionalFormatting sqref="A36:A40">
    <cfRule type="cellIs" dxfId="794" priority="6" operator="equal">
      <formula>0</formula>
    </cfRule>
    <cfRule type="cellIs" dxfId="793" priority="7" operator="equal">
      <formula>1</formula>
    </cfRule>
    <cfRule type="cellIs" dxfId="792" priority="8" operator="equal">
      <formula>2</formula>
    </cfRule>
    <cfRule type="cellIs" dxfId="791" priority="9" operator="equal">
      <formula>3</formula>
    </cfRule>
    <cfRule type="cellIs" dxfId="790" priority="10" operator="equal">
      <formula>4</formula>
    </cfRule>
  </conditionalFormatting>
  <conditionalFormatting sqref="A42">
    <cfRule type="cellIs" dxfId="789" priority="1" operator="equal">
      <formula>0</formula>
    </cfRule>
    <cfRule type="cellIs" dxfId="788" priority="2" operator="equal">
      <formula>1</formula>
    </cfRule>
    <cfRule type="cellIs" dxfId="787" priority="3" operator="equal">
      <formula>2</formula>
    </cfRule>
    <cfRule type="cellIs" dxfId="786" priority="4" operator="equal">
      <formula>3</formula>
    </cfRule>
    <cfRule type="cellIs" dxfId="78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B3:B5 B8:B12 B15:B21 B23:B27 B29:B32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998"/>
  <sheetViews>
    <sheetView zoomScale="90" zoomScaleNormal="90" workbookViewId="0">
      <pane ySplit="1" topLeftCell="A23" activePane="bottomLeft" state="frozen"/>
      <selection activeCell="B36" sqref="B36"/>
      <selection pane="bottomLeft" activeCell="C17" sqref="C17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12" customFormat="1" ht="29.25" customHeight="1" x14ac:dyDescent="0.25">
      <c r="A1" s="20" t="s">
        <v>177</v>
      </c>
      <c r="B1" s="20" t="s">
        <v>178</v>
      </c>
      <c r="D1" s="16"/>
    </row>
    <row r="2" spans="1:47" s="25" customFormat="1" ht="26.25" customHeight="1" x14ac:dyDescent="0.25">
      <c r="A2" s="12">
        <f>(INT(AVERAGE(A3))) + IF(AND((INT(AVERAGE(A3))) &lt; AVERAGE(A3), (AVERAGE(A4:A7)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22.5" customHeight="1" x14ac:dyDescent="0.25">
      <c r="A3" s="12">
        <f>LOOKUP(B3,Avaliação!$D$2:$E$6)</f>
        <v>0</v>
      </c>
      <c r="B3" s="32" t="s">
        <v>33</v>
      </c>
      <c r="C3" s="28" t="s">
        <v>179</v>
      </c>
      <c r="D3" s="33"/>
    </row>
    <row r="4" spans="1:47" ht="22.5" customHeight="1" x14ac:dyDescent="0.25">
      <c r="A4" s="12">
        <f>LOOKUP(B4,Avaliação!$D$2:$E$6)</f>
        <v>0</v>
      </c>
      <c r="B4" s="32" t="s">
        <v>33</v>
      </c>
      <c r="C4" s="17" t="s">
        <v>180</v>
      </c>
      <c r="D4" s="33"/>
    </row>
    <row r="5" spans="1:47" ht="22.5" customHeight="1" x14ac:dyDescent="0.25">
      <c r="A5" s="12">
        <f>LOOKUP(B5,Avaliação!$D$2:$E$6)</f>
        <v>0</v>
      </c>
      <c r="B5" s="32" t="s">
        <v>33</v>
      </c>
      <c r="C5" s="17" t="s">
        <v>181</v>
      </c>
      <c r="D5" s="33"/>
      <c r="F5" s="51"/>
    </row>
    <row r="6" spans="1:47" ht="24" customHeight="1" x14ac:dyDescent="0.25">
      <c r="A6" s="12">
        <f>LOOKUP(B6,Avaliação!$D$2:$E$6)</f>
        <v>0</v>
      </c>
      <c r="B6" s="32" t="s">
        <v>33</v>
      </c>
      <c r="C6" s="17" t="s">
        <v>182</v>
      </c>
      <c r="D6" s="33"/>
    </row>
    <row r="7" spans="1:47" ht="25.5" x14ac:dyDescent="0.25">
      <c r="A7" s="12">
        <f>LOOKUP(B7,Avaliação!$D$2:$E$6)</f>
        <v>0</v>
      </c>
      <c r="B7" s="32" t="s">
        <v>33</v>
      </c>
      <c r="C7" s="17" t="s">
        <v>183</v>
      </c>
      <c r="D7" s="33"/>
    </row>
    <row r="9" spans="1:47" s="25" customFormat="1" ht="26.25" customHeight="1" x14ac:dyDescent="0.25">
      <c r="A9" s="12">
        <f>(INT(AVERAGE(A10:A11))) + IF(AND((INT(AVERAGE(A10:A11))) &lt; AVERAGE(A10:A11), (AVERAGE(A12:A13) &gt; AVERAGE(A10:A11))), 1, 0)</f>
        <v>0</v>
      </c>
      <c r="B9" s="10" t="s">
        <v>29</v>
      </c>
      <c r="C9" s="11" t="s">
        <v>40</v>
      </c>
      <c r="D9" s="10" t="s">
        <v>31</v>
      </c>
      <c r="E9" s="10" t="s">
        <v>32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38.25" x14ac:dyDescent="0.25">
      <c r="A10" s="12">
        <f>LOOKUP(B10,Avaliação!$D$2:$E$6)</f>
        <v>0</v>
      </c>
      <c r="B10" s="32" t="s">
        <v>33</v>
      </c>
      <c r="C10" s="28" t="s">
        <v>86</v>
      </c>
      <c r="D10" s="34"/>
      <c r="E10" s="26" t="s">
        <v>184</v>
      </c>
      <c r="F10" s="12">
        <f>'A2'!A10</f>
        <v>0</v>
      </c>
      <c r="G10" s="12">
        <f>'A4'!A9</f>
        <v>0</v>
      </c>
      <c r="H10" s="12">
        <f>'R1'!A9</f>
        <v>0</v>
      </c>
      <c r="I10" s="12">
        <f>'R4'!A8</f>
        <v>0</v>
      </c>
    </row>
    <row r="11" spans="1:47" ht="25.5" x14ac:dyDescent="0.25">
      <c r="A11" s="12">
        <f>LOOKUP(B11,Avaliação!$D$2:$E$6)</f>
        <v>0</v>
      </c>
      <c r="B11" s="32" t="s">
        <v>33</v>
      </c>
      <c r="C11" s="28" t="s">
        <v>185</v>
      </c>
      <c r="D11" s="33"/>
    </row>
    <row r="12" spans="1:47" ht="25.5" x14ac:dyDescent="0.25">
      <c r="A12" s="12">
        <f>LOOKUP(B12,Avaliação!$D$2:$E$6)</f>
        <v>0</v>
      </c>
      <c r="B12" s="32" t="s">
        <v>33</v>
      </c>
      <c r="C12" s="17" t="s">
        <v>186</v>
      </c>
      <c r="D12" s="33"/>
    </row>
    <row r="13" spans="1:47" ht="21" customHeight="1" x14ac:dyDescent="0.25">
      <c r="A13" s="12">
        <f>LOOKUP(B13,Avaliação!$D$2:$E$6)</f>
        <v>0</v>
      </c>
      <c r="B13" s="32" t="s">
        <v>33</v>
      </c>
      <c r="C13" s="17" t="s">
        <v>187</v>
      </c>
      <c r="D13" s="33"/>
    </row>
    <row r="15" spans="1:47" ht="26.25" customHeight="1" x14ac:dyDescent="0.25">
      <c r="A15" s="12">
        <f>(INT(AVERAGE(A16:A18))) + IF(AND((INT(AVERAGE(A16:A18))) &lt; AVERAGE(A16:A18), (AVERAGE(A19) &gt; AVERAGE(A16:A18))), 1, 0)</f>
        <v>0</v>
      </c>
      <c r="B15" s="10" t="s">
        <v>29</v>
      </c>
      <c r="C15" s="11" t="s">
        <v>52</v>
      </c>
      <c r="D15" s="10" t="s">
        <v>31</v>
      </c>
      <c r="E15" s="10" t="s">
        <v>32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47" ht="25.5" x14ac:dyDescent="0.25">
      <c r="A16" s="12">
        <f>LOOKUP(B16,Avaliação!$D$2:$E$6)</f>
        <v>0</v>
      </c>
      <c r="B16" s="32" t="s">
        <v>33</v>
      </c>
      <c r="C16" s="28" t="s">
        <v>188</v>
      </c>
      <c r="D16" s="34"/>
      <c r="E16" s="26" t="s">
        <v>189</v>
      </c>
      <c r="F16" s="12">
        <f>'S3'!A17</f>
        <v>0</v>
      </c>
    </row>
    <row r="17" spans="1:47" ht="25.5" x14ac:dyDescent="0.25">
      <c r="A17" s="12">
        <f>LOOKUP(B17,Avaliação!$D$2:$E$6)</f>
        <v>0</v>
      </c>
      <c r="B17" s="32" t="s">
        <v>33</v>
      </c>
      <c r="C17" s="28" t="s">
        <v>190</v>
      </c>
      <c r="D17" s="34"/>
      <c r="E17" s="26" t="s">
        <v>127</v>
      </c>
      <c r="F17" s="12">
        <f>'A8'!A23</f>
        <v>0</v>
      </c>
    </row>
    <row r="18" spans="1:47" ht="25.5" x14ac:dyDescent="0.25">
      <c r="A18" s="12">
        <f>LOOKUP(B18,Avaliação!$D$2:$E$6)</f>
        <v>0</v>
      </c>
      <c r="B18" s="32" t="s">
        <v>33</v>
      </c>
      <c r="C18" s="28" t="s">
        <v>191</v>
      </c>
      <c r="D18" s="34"/>
      <c r="E18" s="26" t="s">
        <v>192</v>
      </c>
      <c r="F18" s="12">
        <f>'A4'!A17</f>
        <v>0</v>
      </c>
      <c r="G18" s="12">
        <f>'A8'!A24</f>
        <v>0</v>
      </c>
      <c r="H18" s="12">
        <f>'Q1'!A19</f>
        <v>0</v>
      </c>
    </row>
    <row r="19" spans="1:47" s="25" customFormat="1" ht="25.5" x14ac:dyDescent="0.25">
      <c r="A19" s="12">
        <f>LOOKUP(B19,Avaliação!$D$2:$E$6)</f>
        <v>0</v>
      </c>
      <c r="B19" s="32" t="s">
        <v>33</v>
      </c>
      <c r="C19" s="17" t="s">
        <v>193</v>
      </c>
      <c r="D19" s="33"/>
      <c r="E19" s="2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1" spans="1:47" ht="26.25" customHeight="1" x14ac:dyDescent="0.25">
      <c r="A21" s="12">
        <f>(INT(AVERAGE(A22:A24))) + IF(AND((INT(AVERAGE(A22:A24))) &lt; AVERAGE(A22:A24), (AVERAGE(A25) &gt; AVERAGE(A22:A24))), 1, 0)</f>
        <v>0</v>
      </c>
      <c r="B21" s="10" t="s">
        <v>29</v>
      </c>
      <c r="C21" s="11" t="s">
        <v>60</v>
      </c>
      <c r="D21" s="10" t="s">
        <v>31</v>
      </c>
      <c r="E21" s="10" t="s">
        <v>32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47" ht="22.5" customHeight="1" x14ac:dyDescent="0.25">
      <c r="A22" s="12">
        <f>LOOKUP(B22,Avaliação!$D$2:$E$6)</f>
        <v>0</v>
      </c>
      <c r="B22" s="32" t="s">
        <v>33</v>
      </c>
      <c r="C22" s="28" t="s">
        <v>194</v>
      </c>
      <c r="D22" s="33"/>
    </row>
    <row r="23" spans="1:47" ht="29.1" customHeight="1" x14ac:dyDescent="0.25">
      <c r="A23" s="12">
        <f>LOOKUP(B23,Avaliação!$D$2:$E$6)</f>
        <v>0</v>
      </c>
      <c r="B23" s="32" t="s">
        <v>33</v>
      </c>
      <c r="C23" s="28" t="s">
        <v>195</v>
      </c>
      <c r="D23" s="33"/>
    </row>
    <row r="24" spans="1:47" ht="25.5" x14ac:dyDescent="0.25">
      <c r="A24" s="12">
        <f>LOOKUP(B24,Avaliação!$D$2:$E$6)</f>
        <v>0</v>
      </c>
      <c r="B24" s="32" t="s">
        <v>33</v>
      </c>
      <c r="C24" s="28" t="s">
        <v>196</v>
      </c>
      <c r="D24" s="33"/>
    </row>
    <row r="25" spans="1:47" ht="25.5" x14ac:dyDescent="0.25">
      <c r="A25" s="12">
        <f>LOOKUP(B25,Avaliação!$D$2:$E$6)</f>
        <v>0</v>
      </c>
      <c r="B25" s="32" t="s">
        <v>33</v>
      </c>
      <c r="C25" s="17" t="s">
        <v>197</v>
      </c>
      <c r="D25" s="33"/>
    </row>
    <row r="27" spans="1:47" s="25" customFormat="1" ht="26.25" customHeight="1" x14ac:dyDescent="0.25">
      <c r="A27" s="12">
        <f>(INT(AVERAGE(A28:A29))) + IF(AND((INT(AVERAGE(A28:A29))) &lt; AVERAGE(A28:A29), (AVERAGE(A30:A32) &gt; AVERAGE(A28:A29))), 1, 0)</f>
        <v>0</v>
      </c>
      <c r="B27" s="10" t="s">
        <v>29</v>
      </c>
      <c r="C27" s="11" t="s">
        <v>71</v>
      </c>
      <c r="D27" s="10" t="s">
        <v>31</v>
      </c>
      <c r="E27" s="10" t="s">
        <v>32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25.5" x14ac:dyDescent="0.25">
      <c r="A28" s="12">
        <f>LOOKUP(B28,Avaliação!$D$2:$E$6)</f>
        <v>0</v>
      </c>
      <c r="B28" s="32" t="s">
        <v>33</v>
      </c>
      <c r="C28" s="28" t="s">
        <v>198</v>
      </c>
      <c r="D28" s="34"/>
      <c r="E28" s="26" t="s">
        <v>199</v>
      </c>
      <c r="F28" s="12">
        <f>'A2'!A34</f>
        <v>0</v>
      </c>
      <c r="G28" s="12">
        <f>'A4'!A29</f>
        <v>0</v>
      </c>
    </row>
    <row r="29" spans="1:47" ht="38.25" x14ac:dyDescent="0.25">
      <c r="A29" s="12">
        <f>LOOKUP(B29,Avaliação!$D$2:$E$6)</f>
        <v>0</v>
      </c>
      <c r="B29" s="32" t="s">
        <v>33</v>
      </c>
      <c r="C29" s="28" t="s">
        <v>200</v>
      </c>
      <c r="D29" s="34"/>
      <c r="E29" s="26" t="s">
        <v>201</v>
      </c>
      <c r="F29" s="12">
        <f>'A4'!A30</f>
        <v>0</v>
      </c>
    </row>
    <row r="30" spans="1:47" ht="25.5" x14ac:dyDescent="0.25">
      <c r="A30" s="12">
        <f>LOOKUP(B30,Avaliação!$D$2:$E$6)</f>
        <v>0</v>
      </c>
      <c r="B30" s="32" t="s">
        <v>33</v>
      </c>
      <c r="C30" s="17" t="s">
        <v>202</v>
      </c>
      <c r="D30" s="33"/>
      <c r="E30" s="26"/>
    </row>
    <row r="31" spans="1:47" ht="25.5" x14ac:dyDescent="0.25">
      <c r="A31" s="12">
        <f>LOOKUP(B31,Avaliação!$D$2:$E$6)</f>
        <v>0</v>
      </c>
      <c r="B31" s="32" t="s">
        <v>33</v>
      </c>
      <c r="C31" s="17" t="s">
        <v>203</v>
      </c>
      <c r="D31" s="34"/>
      <c r="E31" s="26" t="s">
        <v>199</v>
      </c>
      <c r="F31" s="12">
        <f>'A2'!A33</f>
        <v>0</v>
      </c>
      <c r="G31" s="12">
        <f>'A4'!A31</f>
        <v>0</v>
      </c>
    </row>
    <row r="32" spans="1:47" ht="25.5" x14ac:dyDescent="0.25">
      <c r="A32" s="12">
        <f>LOOKUP(B32,Avaliação!$D$2:$E$6)</f>
        <v>0</v>
      </c>
      <c r="B32" s="32" t="s">
        <v>33</v>
      </c>
      <c r="C32" s="17" t="s">
        <v>204</v>
      </c>
      <c r="D32" s="34"/>
      <c r="E32" s="26" t="s">
        <v>205</v>
      </c>
      <c r="F32" s="12">
        <f>'A2'!A36</f>
        <v>0</v>
      </c>
      <c r="G32" s="12">
        <f>'A4'!A32</f>
        <v>0</v>
      </c>
      <c r="H32" s="12">
        <f>'R3'!A24</f>
        <v>0</v>
      </c>
    </row>
    <row r="35" spans="1:47" ht="15" customHeight="1" x14ac:dyDescent="0.25">
      <c r="A35" s="56" t="s">
        <v>21</v>
      </c>
      <c r="B35" s="55"/>
    </row>
    <row r="36" spans="1:47" ht="15" customHeight="1" x14ac:dyDescent="0.25">
      <c r="A36" s="16">
        <v>0</v>
      </c>
      <c r="B36" s="59" t="s">
        <v>22</v>
      </c>
    </row>
    <row r="37" spans="1:47" s="25" customFormat="1" ht="18.75" customHeight="1" x14ac:dyDescent="0.25">
      <c r="A37" s="16">
        <v>1</v>
      </c>
      <c r="B37" s="59" t="s">
        <v>23</v>
      </c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15" customHeight="1" x14ac:dyDescent="0.25">
      <c r="A38" s="16">
        <v>2</v>
      </c>
      <c r="B38" s="59" t="s">
        <v>24</v>
      </c>
    </row>
    <row r="39" spans="1:47" ht="15" customHeight="1" x14ac:dyDescent="0.25">
      <c r="A39" s="16">
        <v>3</v>
      </c>
      <c r="B39" s="59" t="s">
        <v>25</v>
      </c>
    </row>
    <row r="40" spans="1:47" ht="15" customHeight="1" x14ac:dyDescent="0.25">
      <c r="A40" s="16">
        <v>4</v>
      </c>
      <c r="B40" s="59" t="s">
        <v>26</v>
      </c>
    </row>
    <row r="42" spans="1:47" ht="15" customHeight="1" x14ac:dyDescent="0.25">
      <c r="A42" s="70" t="s">
        <v>74</v>
      </c>
      <c r="B42" s="16" t="s">
        <v>75</v>
      </c>
    </row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electLockedCells="1"/>
  <conditionalFormatting sqref="A2:A34 C1:E1 X1:XFD1 A41 A43:A1048576">
    <cfRule type="cellIs" dxfId="784" priority="21" operator="equal">
      <formula>0</formula>
    </cfRule>
    <cfRule type="cellIs" dxfId="783" priority="22" operator="equal">
      <formula>1</formula>
    </cfRule>
    <cfRule type="cellIs" dxfId="782" priority="23" operator="equal">
      <formula>2</formula>
    </cfRule>
    <cfRule type="cellIs" dxfId="781" priority="24" operator="equal">
      <formula>3</formula>
    </cfRule>
    <cfRule type="cellIs" dxfId="780" priority="25" operator="equal">
      <formula>4</formula>
    </cfRule>
  </conditionalFormatting>
  <conditionalFormatting sqref="F1:W1 F3:W8 F10:W14 F16:W20 F22:W26 F28:W1048576">
    <cfRule type="cellIs" dxfId="779" priority="16" operator="equal">
      <formula>0</formula>
    </cfRule>
    <cfRule type="cellIs" dxfId="778" priority="17" operator="equal">
      <formula>1</formula>
    </cfRule>
    <cfRule type="cellIs" dxfId="777" priority="18" operator="equal">
      <formula>2</formula>
    </cfRule>
    <cfRule type="cellIs" dxfId="776" priority="19" operator="equal">
      <formula>3</formula>
    </cfRule>
    <cfRule type="cellIs" dxfId="775" priority="20" operator="equal">
      <formula>4</formula>
    </cfRule>
  </conditionalFormatting>
  <conditionalFormatting sqref="A36:A40">
    <cfRule type="cellIs" dxfId="774" priority="6" operator="equal">
      <formula>0</formula>
    </cfRule>
    <cfRule type="cellIs" dxfId="773" priority="7" operator="equal">
      <formula>1</formula>
    </cfRule>
    <cfRule type="cellIs" dxfId="772" priority="8" operator="equal">
      <formula>2</formula>
    </cfRule>
    <cfRule type="cellIs" dxfId="771" priority="9" operator="equal">
      <formula>3</formula>
    </cfRule>
    <cfRule type="cellIs" dxfId="770" priority="10" operator="equal">
      <formula>4</formula>
    </cfRule>
  </conditionalFormatting>
  <conditionalFormatting sqref="A42">
    <cfRule type="cellIs" dxfId="769" priority="1" operator="equal">
      <formula>0</formula>
    </cfRule>
    <cfRule type="cellIs" dxfId="768" priority="2" operator="equal">
      <formula>1</formula>
    </cfRule>
    <cfRule type="cellIs" dxfId="767" priority="3" operator="equal">
      <formula>2</formula>
    </cfRule>
    <cfRule type="cellIs" dxfId="766" priority="4" operator="equal">
      <formula>3</formula>
    </cfRule>
    <cfRule type="cellIs" dxfId="76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B3:B7 B10:B13 B16:B19 B22:B25 B28:B32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995"/>
  <sheetViews>
    <sheetView zoomScale="90" zoomScaleNormal="90" workbookViewId="0">
      <pane ySplit="1" topLeftCell="A30" activePane="bottomLeft" state="frozen"/>
      <selection activeCell="B36" sqref="B36"/>
      <selection pane="bottomLeft" activeCell="C37" sqref="C37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20" t="s">
        <v>206</v>
      </c>
      <c r="B1" s="20" t="s">
        <v>207</v>
      </c>
      <c r="C1" s="20"/>
      <c r="D1" s="21"/>
      <c r="E1" s="6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6.25" customHeight="1" x14ac:dyDescent="0.25">
      <c r="A2" s="12">
        <f>(INT(AVERAGE(A3))) + IF(AND((INT(AVERAGE(A3))) &lt; AVERAGE(A3), (AVERAGE(A4:A6) &gt; AVERAGE(A3))), 1, 0)</f>
        <v>0</v>
      </c>
      <c r="B2" s="10" t="s">
        <v>29</v>
      </c>
      <c r="C2" s="10" t="s">
        <v>30</v>
      </c>
      <c r="D2" s="10" t="s">
        <v>31</v>
      </c>
      <c r="E2" s="11" t="s">
        <v>32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24.95" customHeight="1" x14ac:dyDescent="0.25">
      <c r="A3" s="12">
        <f>LOOKUP(B3,Avaliação!$D$2:$E$6)</f>
        <v>0</v>
      </c>
      <c r="B3" s="32" t="s">
        <v>33</v>
      </c>
      <c r="C3" s="28" t="s">
        <v>208</v>
      </c>
      <c r="D3" s="52"/>
      <c r="E3" s="27"/>
    </row>
    <row r="4" spans="1:47" ht="21" customHeight="1" x14ac:dyDescent="0.25">
      <c r="A4" s="12">
        <f>LOOKUP(B4,Avaliação!$D$2:$E$6)</f>
        <v>0</v>
      </c>
      <c r="B4" s="32" t="s">
        <v>33</v>
      </c>
      <c r="C4" s="17" t="s">
        <v>209</v>
      </c>
      <c r="D4" s="52"/>
      <c r="E4" s="27"/>
    </row>
    <row r="5" spans="1:47" ht="21" customHeight="1" x14ac:dyDescent="0.25">
      <c r="A5" s="12">
        <f>LOOKUP(B5,Avaliação!$D$2:$E$6)</f>
        <v>0</v>
      </c>
      <c r="B5" s="32" t="s">
        <v>33</v>
      </c>
      <c r="C5" s="17" t="s">
        <v>210</v>
      </c>
      <c r="D5" s="52"/>
      <c r="E5" s="27"/>
    </row>
    <row r="6" spans="1:47" ht="25.5" x14ac:dyDescent="0.25">
      <c r="A6" s="12">
        <f>LOOKUP(B6,Avaliação!$D$2:$E$6)</f>
        <v>0</v>
      </c>
      <c r="B6" s="32" t="s">
        <v>33</v>
      </c>
      <c r="C6" s="17" t="s">
        <v>211</v>
      </c>
      <c r="D6" s="52"/>
      <c r="E6" s="27"/>
    </row>
    <row r="7" spans="1:47" x14ac:dyDescent="0.25">
      <c r="D7" s="27"/>
      <c r="E7" s="27"/>
    </row>
    <row r="8" spans="1:47" ht="26.25" customHeight="1" x14ac:dyDescent="0.25">
      <c r="A8" s="12">
        <f>(INT(AVERAGE(A9:A10))) + IF(AND((INT(AVERAGE(A9:A10))) &lt; AVERAGE(A9:A10), (AVERAGE(A11:A15) &gt; AVERAGE(A9:A10))), 1, 0)</f>
        <v>0</v>
      </c>
      <c r="B8" s="10" t="s">
        <v>29</v>
      </c>
      <c r="C8" s="11" t="s">
        <v>40</v>
      </c>
      <c r="D8" s="11" t="s">
        <v>31</v>
      </c>
      <c r="E8" s="11" t="s">
        <v>32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47" s="25" customFormat="1" ht="25.5" x14ac:dyDescent="0.25">
      <c r="A9" s="12">
        <f>LOOKUP(B9,Avaliação!$D$2:$E$6)</f>
        <v>0</v>
      </c>
      <c r="B9" s="32" t="s">
        <v>33</v>
      </c>
      <c r="C9" s="28" t="s">
        <v>212</v>
      </c>
      <c r="D9" s="52"/>
      <c r="E9" s="2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25.5" x14ac:dyDescent="0.25">
      <c r="A10" s="12">
        <f>LOOKUP(B10,Avaliação!$D$2:$E$6)</f>
        <v>0</v>
      </c>
      <c r="B10" s="32" t="s">
        <v>33</v>
      </c>
      <c r="C10" s="28" t="s">
        <v>213</v>
      </c>
      <c r="D10" s="52"/>
      <c r="E10" s="26"/>
    </row>
    <row r="11" spans="1:47" ht="23.1" customHeight="1" x14ac:dyDescent="0.25">
      <c r="A11" s="12">
        <f>LOOKUP(B11,Avaliação!$D$2:$E$6)</f>
        <v>0</v>
      </c>
      <c r="B11" s="32" t="s">
        <v>33</v>
      </c>
      <c r="C11" s="17" t="s">
        <v>214</v>
      </c>
      <c r="D11" s="53"/>
      <c r="E11" s="26" t="s">
        <v>215</v>
      </c>
      <c r="F11" s="12">
        <f>'S2'!A15</f>
        <v>0</v>
      </c>
    </row>
    <row r="12" spans="1:47" ht="25.5" x14ac:dyDescent="0.25">
      <c r="A12" s="12">
        <f>LOOKUP(B12,Avaliação!$D$2:$E$6)</f>
        <v>0</v>
      </c>
      <c r="B12" s="32" t="s">
        <v>33</v>
      </c>
      <c r="C12" s="17" t="s">
        <v>216</v>
      </c>
      <c r="D12" s="53"/>
      <c r="E12" s="26" t="s">
        <v>215</v>
      </c>
      <c r="F12" s="12">
        <f>'S2'!A9</f>
        <v>0</v>
      </c>
    </row>
    <row r="13" spans="1:47" ht="25.5" x14ac:dyDescent="0.25">
      <c r="A13" s="12">
        <f>LOOKUP(B13,Avaliação!$D$2:$E$6)</f>
        <v>0</v>
      </c>
      <c r="B13" s="32" t="s">
        <v>33</v>
      </c>
      <c r="C13" s="17" t="s">
        <v>217</v>
      </c>
      <c r="D13" s="53"/>
      <c r="E13" s="26" t="s">
        <v>218</v>
      </c>
      <c r="F13" s="12">
        <f>'A7'!A13</f>
        <v>0</v>
      </c>
      <c r="G13" s="12">
        <f>'D3'!A14</f>
        <v>0</v>
      </c>
    </row>
    <row r="14" spans="1:47" ht="25.5" x14ac:dyDescent="0.25">
      <c r="A14" s="12">
        <f>LOOKUP(B14,Avaliação!$D$2:$E$6)</f>
        <v>0</v>
      </c>
      <c r="B14" s="32" t="s">
        <v>33</v>
      </c>
      <c r="C14" s="17" t="s">
        <v>219</v>
      </c>
      <c r="D14" s="52"/>
      <c r="E14" s="26"/>
    </row>
    <row r="15" spans="1:47" ht="19.5" customHeight="1" x14ac:dyDescent="0.25">
      <c r="A15" s="12">
        <f>LOOKUP(B15,Avaliação!$D$2:$E$6)</f>
        <v>0</v>
      </c>
      <c r="B15" s="32" t="s">
        <v>33</v>
      </c>
      <c r="C15" s="17" t="s">
        <v>220</v>
      </c>
      <c r="D15" s="34"/>
      <c r="E15" s="26" t="s">
        <v>221</v>
      </c>
      <c r="F15" s="12">
        <f>'A8'!A16</f>
        <v>0</v>
      </c>
      <c r="G15" s="12">
        <f>'S6'!A12</f>
        <v>0</v>
      </c>
    </row>
    <row r="16" spans="1:47" x14ac:dyDescent="0.25">
      <c r="D16" s="27"/>
      <c r="E16" s="27"/>
    </row>
    <row r="17" spans="1:47" ht="26.25" customHeight="1" x14ac:dyDescent="0.25">
      <c r="A17" s="12">
        <f>(INT(AVERAGE(A18:A20))) + IF(AND((INT(AVERAGE(A18:A20))) &lt; AVERAGE(A18:A20), (AVERAGE(A21:A25) &gt; AVERAGE(A18:A20))), 1, 0)</f>
        <v>0</v>
      </c>
      <c r="B17" s="10" t="s">
        <v>29</v>
      </c>
      <c r="C17" s="11" t="s">
        <v>52</v>
      </c>
      <c r="D17" s="11" t="s">
        <v>31</v>
      </c>
      <c r="E17" s="11" t="s">
        <v>32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47" ht="25.5" x14ac:dyDescent="0.25">
      <c r="A18" s="12">
        <f>LOOKUP(B18,Avaliação!$D$2:$E$6)</f>
        <v>0</v>
      </c>
      <c r="B18" s="32" t="s">
        <v>33</v>
      </c>
      <c r="C18" s="28" t="s">
        <v>222</v>
      </c>
      <c r="D18" s="52"/>
      <c r="E18" s="26"/>
    </row>
    <row r="19" spans="1:47" s="25" customFormat="1" ht="45.75" customHeight="1" x14ac:dyDescent="0.25">
      <c r="A19" s="12">
        <f>LOOKUP(B19,Avaliação!$D$2:$E$6)</f>
        <v>0</v>
      </c>
      <c r="B19" s="32" t="s">
        <v>33</v>
      </c>
      <c r="C19" s="28" t="s">
        <v>223</v>
      </c>
      <c r="D19" s="52"/>
      <c r="E19" s="2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31.5" customHeight="1" x14ac:dyDescent="0.25">
      <c r="A20" s="12">
        <f>LOOKUP(B20,Avaliação!$D$2:$E$6)</f>
        <v>0</v>
      </c>
      <c r="B20" s="32" t="s">
        <v>33</v>
      </c>
      <c r="C20" s="28" t="s">
        <v>224</v>
      </c>
      <c r="D20" s="52"/>
      <c r="E20" s="26"/>
    </row>
    <row r="21" spans="1:47" ht="38.25" x14ac:dyDescent="0.25">
      <c r="A21" s="12">
        <f>LOOKUP(B21,Avaliação!$D$2:$E$6)</f>
        <v>0</v>
      </c>
      <c r="B21" s="32" t="s">
        <v>33</v>
      </c>
      <c r="C21" s="17" t="s">
        <v>225</v>
      </c>
      <c r="D21" s="53"/>
      <c r="E21" s="26" t="s">
        <v>226</v>
      </c>
      <c r="F21" s="12">
        <f>'A8'!A21</f>
        <v>0</v>
      </c>
    </row>
    <row r="22" spans="1:47" ht="25.5" x14ac:dyDescent="0.25">
      <c r="A22" s="12">
        <f>LOOKUP(B22,Avaliação!$D$2:$E$6)</f>
        <v>0</v>
      </c>
      <c r="B22" s="32" t="s">
        <v>33</v>
      </c>
      <c r="C22" s="17" t="s">
        <v>227</v>
      </c>
      <c r="D22" s="52"/>
      <c r="E22" s="26"/>
    </row>
    <row r="23" spans="1:47" ht="21" customHeight="1" x14ac:dyDescent="0.25">
      <c r="A23" s="12">
        <f>LOOKUP(B23,Avaliação!$D$2:$E$6)</f>
        <v>0</v>
      </c>
      <c r="B23" s="32" t="s">
        <v>33</v>
      </c>
      <c r="C23" s="17" t="s">
        <v>228</v>
      </c>
      <c r="D23" s="53"/>
      <c r="E23" s="26" t="s">
        <v>229</v>
      </c>
      <c r="F23" s="12">
        <f>'D7'!A26</f>
        <v>0</v>
      </c>
      <c r="G23" s="12">
        <f>'O4'!A17</f>
        <v>0</v>
      </c>
    </row>
    <row r="24" spans="1:47" ht="38.25" x14ac:dyDescent="0.25">
      <c r="A24" s="12">
        <f>LOOKUP(B24,Avaliação!$D$2:$E$6)</f>
        <v>0</v>
      </c>
      <c r="B24" s="32" t="s">
        <v>33</v>
      </c>
      <c r="C24" s="17" t="s">
        <v>55</v>
      </c>
      <c r="D24" s="53"/>
      <c r="E24" s="26" t="s">
        <v>230</v>
      </c>
      <c r="F24" s="12">
        <f>'A1'!A22</f>
        <v>0</v>
      </c>
    </row>
    <row r="25" spans="1:47" ht="51" x14ac:dyDescent="0.25">
      <c r="A25" s="12">
        <f>LOOKUP(B25,Avaliação!$D$2:$E$6)</f>
        <v>0</v>
      </c>
      <c r="B25" s="32" t="s">
        <v>33</v>
      </c>
      <c r="C25" s="17" t="s">
        <v>231</v>
      </c>
      <c r="D25" s="53"/>
      <c r="E25" s="26" t="s">
        <v>232</v>
      </c>
      <c r="F25" s="12">
        <f>'A7'!A19</f>
        <v>0</v>
      </c>
      <c r="G25" s="12">
        <f>'D1'!A19</f>
        <v>0</v>
      </c>
      <c r="H25" s="12">
        <f>'D2'!A19</f>
        <v>0</v>
      </c>
      <c r="I25" s="12">
        <f>'D3'!A22</f>
        <v>0</v>
      </c>
      <c r="J25" s="12">
        <f>'D7'!A27</f>
        <v>0</v>
      </c>
      <c r="K25" s="12">
        <f>'S5'!A24</f>
        <v>0</v>
      </c>
      <c r="L25" s="12">
        <f>'S6'!A18</f>
        <v>0</v>
      </c>
      <c r="M25" s="12">
        <f>'O1'!A14</f>
        <v>0</v>
      </c>
      <c r="N25" s="12">
        <f>'O3'!A20</f>
        <v>0</v>
      </c>
      <c r="O25" s="12">
        <f>'O4'!A22</f>
        <v>0</v>
      </c>
      <c r="P25" s="12">
        <f>'O5'!A16</f>
        <v>0</v>
      </c>
      <c r="Q25" s="12">
        <f>'O9'!A22</f>
        <v>0</v>
      </c>
      <c r="R25" s="12">
        <f>'R2'!A18</f>
        <v>0</v>
      </c>
      <c r="S25" s="12">
        <f>'R4'!A18</f>
        <v>0</v>
      </c>
    </row>
    <row r="26" spans="1:47" x14ac:dyDescent="0.25">
      <c r="D26" s="27"/>
      <c r="E26" s="27"/>
    </row>
    <row r="27" spans="1:47" s="25" customFormat="1" ht="26.25" customHeight="1" x14ac:dyDescent="0.25">
      <c r="A27" s="12">
        <f>(INT(AVERAGE(A28:A30))) + IF(AND((INT(AVERAGE(A28:A30))) &lt; AVERAGE(A28:A30), (AVERAGE(A31:A33) &gt; AVERAGE(A28:A30))), 1, 0)</f>
        <v>0</v>
      </c>
      <c r="B27" s="10" t="s">
        <v>29</v>
      </c>
      <c r="C27" s="11" t="s">
        <v>60</v>
      </c>
      <c r="D27" s="11" t="s">
        <v>31</v>
      </c>
      <c r="E27" s="11" t="s">
        <v>32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25.5" x14ac:dyDescent="0.25">
      <c r="A28" s="12">
        <f>LOOKUP(B28,Avaliação!$D$2:$E$6)</f>
        <v>0</v>
      </c>
      <c r="B28" s="32" t="s">
        <v>33</v>
      </c>
      <c r="C28" s="28" t="s">
        <v>233</v>
      </c>
      <c r="D28" s="52"/>
      <c r="E28" s="27"/>
    </row>
    <row r="29" spans="1:47" ht="25.5" x14ac:dyDescent="0.25">
      <c r="A29" s="12">
        <f>LOOKUP(B29,Avaliação!$D$2:$E$6)</f>
        <v>0</v>
      </c>
      <c r="B29" s="32" t="s">
        <v>33</v>
      </c>
      <c r="C29" s="28" t="s">
        <v>234</v>
      </c>
      <c r="D29" s="52"/>
      <c r="E29" s="27"/>
    </row>
    <row r="30" spans="1:47" ht="25.5" x14ac:dyDescent="0.25">
      <c r="A30" s="12">
        <f>LOOKUP(B30,Avaliação!$D$2:$E$6)</f>
        <v>0</v>
      </c>
      <c r="B30" s="32" t="s">
        <v>33</v>
      </c>
      <c r="C30" s="28" t="s">
        <v>235</v>
      </c>
      <c r="D30" s="52"/>
      <c r="E30" s="27"/>
    </row>
    <row r="31" spans="1:47" ht="20.100000000000001" customHeight="1" x14ac:dyDescent="0.25">
      <c r="A31" s="12">
        <f>LOOKUP(B31,Avaliação!$D$2:$E$6)</f>
        <v>0</v>
      </c>
      <c r="B31" s="32" t="s">
        <v>33</v>
      </c>
      <c r="C31" s="17" t="s">
        <v>236</v>
      </c>
      <c r="D31" s="52"/>
      <c r="E31" s="27"/>
    </row>
    <row r="32" spans="1:47" ht="20.100000000000001" customHeight="1" x14ac:dyDescent="0.25">
      <c r="A32" s="12">
        <f>LOOKUP(B32,Avaliação!$D$2:$E$6)</f>
        <v>0</v>
      </c>
      <c r="B32" s="32" t="s">
        <v>33</v>
      </c>
      <c r="C32" s="17" t="s">
        <v>237</v>
      </c>
      <c r="D32" s="52"/>
      <c r="E32" s="27"/>
    </row>
    <row r="33" spans="1:47" ht="25.5" x14ac:dyDescent="0.25">
      <c r="A33" s="12">
        <f>LOOKUP(B33,Avaliação!$D$2:$E$6)</f>
        <v>0</v>
      </c>
      <c r="B33" s="32" t="s">
        <v>33</v>
      </c>
      <c r="C33" s="17" t="s">
        <v>238</v>
      </c>
      <c r="D33" s="52"/>
      <c r="E33" s="27"/>
    </row>
    <row r="34" spans="1:47" x14ac:dyDescent="0.25">
      <c r="D34" s="27"/>
      <c r="E34" s="27"/>
    </row>
    <row r="35" spans="1:47" ht="26.25" customHeight="1" x14ac:dyDescent="0.25">
      <c r="A35" s="12">
        <f>(INT(AVERAGE(A36:A37))) + IF(AND((INT(AVERAGE(A36:A37))) &lt; AVERAGE(A36:A37), (AVERAGE(A38:A39) &gt; AVERAGE(A36:A37))), 1, 0)</f>
        <v>0</v>
      </c>
      <c r="B35" s="10" t="s">
        <v>29</v>
      </c>
      <c r="C35" s="11" t="s">
        <v>71</v>
      </c>
      <c r="D35" s="11" t="s">
        <v>31</v>
      </c>
      <c r="E35" s="11" t="s">
        <v>32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47" ht="25.5" x14ac:dyDescent="0.25">
      <c r="A36" s="12">
        <f>LOOKUP(B36,Avaliação!$D$2:$E$6)</f>
        <v>0</v>
      </c>
      <c r="B36" s="32" t="s">
        <v>33</v>
      </c>
      <c r="C36" s="28" t="s">
        <v>239</v>
      </c>
      <c r="D36" s="52"/>
      <c r="E36" s="27"/>
    </row>
    <row r="37" spans="1:47" s="25" customFormat="1" ht="25.5" x14ac:dyDescent="0.25">
      <c r="A37" s="12">
        <f>LOOKUP(B37,Avaliação!$D$2:$E$6)</f>
        <v>0</v>
      </c>
      <c r="B37" s="32" t="s">
        <v>33</v>
      </c>
      <c r="C37" s="28" t="s">
        <v>240</v>
      </c>
      <c r="D37" s="52"/>
      <c r="E37" s="27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25.5" x14ac:dyDescent="0.25">
      <c r="A38" s="12">
        <f>LOOKUP(B38,Avaliação!$D$2:$E$6)</f>
        <v>0</v>
      </c>
      <c r="B38" s="32" t="s">
        <v>33</v>
      </c>
      <c r="C38" s="17" t="s">
        <v>241</v>
      </c>
      <c r="D38" s="52"/>
      <c r="E38" s="27"/>
    </row>
    <row r="39" spans="1:47" ht="25.5" x14ac:dyDescent="0.25">
      <c r="A39" s="12">
        <f>LOOKUP(B39,Avaliação!$D$2:$E$6)</f>
        <v>0</v>
      </c>
      <c r="B39" s="32" t="s">
        <v>33</v>
      </c>
      <c r="C39" s="17" t="s">
        <v>242</v>
      </c>
      <c r="D39" s="52"/>
      <c r="E39" s="27"/>
    </row>
    <row r="40" spans="1:47" x14ac:dyDescent="0.25">
      <c r="D40" s="27"/>
      <c r="E40" s="27"/>
    </row>
    <row r="41" spans="1:47" x14ac:dyDescent="0.25">
      <c r="D41" s="27"/>
      <c r="E41" s="27"/>
    </row>
    <row r="42" spans="1:47" x14ac:dyDescent="0.25">
      <c r="A42" s="56" t="s">
        <v>21</v>
      </c>
      <c r="B42" s="55"/>
      <c r="D42" s="27"/>
      <c r="E42" s="27"/>
    </row>
    <row r="43" spans="1:47" x14ac:dyDescent="0.25">
      <c r="A43" s="16">
        <v>0</v>
      </c>
      <c r="B43" s="59" t="s">
        <v>22</v>
      </c>
      <c r="D43" s="27"/>
      <c r="E43" s="27"/>
    </row>
    <row r="44" spans="1:47" x14ac:dyDescent="0.25">
      <c r="A44" s="16">
        <v>1</v>
      </c>
      <c r="B44" s="59" t="s">
        <v>23</v>
      </c>
      <c r="D44" s="27"/>
      <c r="E44" s="27"/>
    </row>
    <row r="45" spans="1:47" x14ac:dyDescent="0.25">
      <c r="A45" s="16">
        <v>2</v>
      </c>
      <c r="B45" s="59" t="s">
        <v>24</v>
      </c>
      <c r="D45" s="27"/>
      <c r="E45" s="27"/>
    </row>
    <row r="46" spans="1:47" x14ac:dyDescent="0.25">
      <c r="A46" s="16">
        <v>3</v>
      </c>
      <c r="B46" s="59" t="s">
        <v>25</v>
      </c>
      <c r="D46" s="27"/>
      <c r="E46" s="27"/>
    </row>
    <row r="47" spans="1:47" x14ac:dyDescent="0.25">
      <c r="A47" s="16">
        <v>4</v>
      </c>
      <c r="B47" s="59" t="s">
        <v>26</v>
      </c>
      <c r="D47" s="27"/>
      <c r="E47" s="27"/>
    </row>
    <row r="48" spans="1:47" x14ac:dyDescent="0.25">
      <c r="D48" s="27"/>
      <c r="E48" s="27"/>
    </row>
    <row r="49" spans="1:5" ht="15.75" customHeight="1" x14ac:dyDescent="0.25">
      <c r="A49" s="70" t="s">
        <v>74</v>
      </c>
      <c r="B49" s="16" t="s">
        <v>75</v>
      </c>
      <c r="D49" s="27"/>
      <c r="E49" s="27"/>
    </row>
    <row r="50" spans="1:5" ht="15.75" customHeight="1" x14ac:dyDescent="0.25">
      <c r="D50" s="27"/>
      <c r="E50" s="27"/>
    </row>
    <row r="51" spans="1:5" ht="15.75" customHeight="1" x14ac:dyDescent="0.25">
      <c r="D51" s="27"/>
      <c r="E51" s="27"/>
    </row>
    <row r="52" spans="1:5" ht="15.75" customHeight="1" x14ac:dyDescent="0.25">
      <c r="D52" s="27"/>
      <c r="E52" s="27"/>
    </row>
    <row r="53" spans="1:5" ht="15.75" customHeight="1" x14ac:dyDescent="0.25">
      <c r="D53" s="27"/>
      <c r="E53" s="27"/>
    </row>
    <row r="54" spans="1:5" ht="15.75" customHeight="1" x14ac:dyDescent="0.25">
      <c r="D54" s="27"/>
      <c r="E54" s="27"/>
    </row>
    <row r="55" spans="1:5" ht="15.75" customHeight="1" x14ac:dyDescent="0.25">
      <c r="D55" s="27"/>
      <c r="E55" s="27"/>
    </row>
    <row r="56" spans="1:5" ht="15.75" customHeight="1" x14ac:dyDescent="0.25">
      <c r="D56" s="27"/>
      <c r="E56" s="27"/>
    </row>
    <row r="57" spans="1:5" ht="15.75" customHeight="1" x14ac:dyDescent="0.25">
      <c r="D57" s="27"/>
      <c r="E57" s="27"/>
    </row>
    <row r="58" spans="1:5" ht="15.75" customHeight="1" x14ac:dyDescent="0.25">
      <c r="D58" s="27"/>
      <c r="E58" s="27"/>
    </row>
    <row r="59" spans="1:5" ht="15.75" customHeight="1" x14ac:dyDescent="0.25">
      <c r="D59" s="27"/>
      <c r="E59" s="27"/>
    </row>
    <row r="60" spans="1:5" ht="15.75" customHeight="1" x14ac:dyDescent="0.25">
      <c r="D60" s="27"/>
      <c r="E60" s="27"/>
    </row>
    <row r="61" spans="1:5" ht="15.75" customHeight="1" x14ac:dyDescent="0.25">
      <c r="D61" s="27"/>
      <c r="E61" s="27"/>
    </row>
    <row r="62" spans="1:5" ht="15.75" customHeight="1" x14ac:dyDescent="0.25">
      <c r="D62" s="27"/>
      <c r="E62" s="27"/>
    </row>
    <row r="63" spans="1:5" ht="15.75" customHeight="1" x14ac:dyDescent="0.25">
      <c r="D63" s="27"/>
      <c r="E63" s="27"/>
    </row>
    <row r="64" spans="1:5" ht="15.75" customHeight="1" x14ac:dyDescent="0.25">
      <c r="D64" s="27"/>
      <c r="E64" s="27"/>
    </row>
    <row r="65" spans="4:5" ht="15.75" customHeight="1" x14ac:dyDescent="0.25">
      <c r="D65" s="27"/>
      <c r="E65" s="27"/>
    </row>
    <row r="66" spans="4:5" ht="15.75" customHeight="1" x14ac:dyDescent="0.25">
      <c r="D66" s="27"/>
      <c r="E66" s="27"/>
    </row>
    <row r="67" spans="4:5" ht="15.75" customHeight="1" x14ac:dyDescent="0.25">
      <c r="D67" s="27"/>
      <c r="E67" s="27"/>
    </row>
    <row r="68" spans="4:5" ht="15.75" customHeight="1" x14ac:dyDescent="0.25">
      <c r="D68" s="27"/>
      <c r="E68" s="27"/>
    </row>
    <row r="69" spans="4:5" ht="15.75" customHeight="1" x14ac:dyDescent="0.25">
      <c r="D69" s="27"/>
      <c r="E69" s="27"/>
    </row>
    <row r="70" spans="4:5" ht="15.75" customHeight="1" x14ac:dyDescent="0.25">
      <c r="D70" s="27"/>
      <c r="E70" s="27"/>
    </row>
    <row r="71" spans="4:5" ht="15.75" customHeight="1" x14ac:dyDescent="0.25">
      <c r="D71" s="27"/>
      <c r="E71" s="27"/>
    </row>
    <row r="72" spans="4:5" ht="15.75" customHeight="1" x14ac:dyDescent="0.25">
      <c r="D72" s="27"/>
      <c r="E72" s="27"/>
    </row>
    <row r="73" spans="4:5" ht="15.75" customHeight="1" x14ac:dyDescent="0.25">
      <c r="D73" s="27"/>
      <c r="E73" s="27"/>
    </row>
    <row r="74" spans="4:5" ht="15.75" customHeight="1" x14ac:dyDescent="0.25">
      <c r="D74" s="27"/>
      <c r="E74" s="27"/>
    </row>
    <row r="75" spans="4:5" ht="15.75" customHeight="1" x14ac:dyDescent="0.25">
      <c r="D75" s="27"/>
      <c r="E75" s="27"/>
    </row>
    <row r="76" spans="4:5" ht="15.75" customHeight="1" x14ac:dyDescent="0.25">
      <c r="D76" s="27"/>
      <c r="E76" s="27"/>
    </row>
    <row r="77" spans="4:5" ht="15.75" customHeight="1" x14ac:dyDescent="0.25">
      <c r="D77" s="27"/>
      <c r="E77" s="27"/>
    </row>
    <row r="78" spans="4:5" ht="15.75" customHeight="1" x14ac:dyDescent="0.25">
      <c r="D78" s="27"/>
      <c r="E78" s="27"/>
    </row>
    <row r="79" spans="4:5" ht="15.75" customHeight="1" x14ac:dyDescent="0.25">
      <c r="D79" s="27"/>
      <c r="E79" s="27"/>
    </row>
    <row r="80" spans="4:5" ht="15.75" customHeight="1" x14ac:dyDescent="0.25">
      <c r="D80" s="27"/>
      <c r="E80" s="27"/>
    </row>
    <row r="81" spans="4:5" ht="15.75" customHeight="1" x14ac:dyDescent="0.25">
      <c r="D81" s="27"/>
      <c r="E81" s="27"/>
    </row>
    <row r="82" spans="4:5" ht="15.75" customHeight="1" x14ac:dyDescent="0.25">
      <c r="D82" s="27"/>
      <c r="E82" s="27"/>
    </row>
    <row r="83" spans="4:5" ht="15.75" customHeight="1" x14ac:dyDescent="0.25">
      <c r="D83" s="27"/>
      <c r="E83" s="27"/>
    </row>
    <row r="84" spans="4:5" ht="15.75" customHeight="1" x14ac:dyDescent="0.25">
      <c r="D84" s="27"/>
      <c r="E84" s="27"/>
    </row>
    <row r="85" spans="4:5" ht="15.75" customHeight="1" x14ac:dyDescent="0.25">
      <c r="D85" s="27"/>
      <c r="E85" s="27"/>
    </row>
    <row r="86" spans="4:5" ht="15.75" customHeight="1" x14ac:dyDescent="0.25">
      <c r="D86" s="27"/>
      <c r="E86" s="27"/>
    </row>
    <row r="87" spans="4:5" ht="15.75" customHeight="1" x14ac:dyDescent="0.25">
      <c r="D87" s="27"/>
      <c r="E87" s="27"/>
    </row>
    <row r="88" spans="4:5" ht="15.75" customHeight="1" x14ac:dyDescent="0.25">
      <c r="D88" s="27"/>
      <c r="E88" s="27"/>
    </row>
    <row r="89" spans="4:5" ht="15.75" customHeight="1" x14ac:dyDescent="0.25">
      <c r="D89" s="27"/>
      <c r="E89" s="27"/>
    </row>
    <row r="90" spans="4:5" ht="15.75" customHeight="1" x14ac:dyDescent="0.25">
      <c r="D90" s="27"/>
      <c r="E90" s="27"/>
    </row>
    <row r="91" spans="4:5" ht="15.75" customHeight="1" x14ac:dyDescent="0.25">
      <c r="D91" s="27"/>
      <c r="E91" s="27"/>
    </row>
    <row r="92" spans="4:5" ht="15.75" customHeight="1" x14ac:dyDescent="0.25">
      <c r="D92" s="27"/>
      <c r="E92" s="27"/>
    </row>
    <row r="93" spans="4:5" ht="15.75" customHeight="1" x14ac:dyDescent="0.25">
      <c r="D93" s="27"/>
      <c r="E93" s="27"/>
    </row>
    <row r="94" spans="4:5" ht="15.75" customHeight="1" x14ac:dyDescent="0.25">
      <c r="D94" s="27"/>
      <c r="E94" s="27"/>
    </row>
    <row r="95" spans="4:5" ht="15.75" customHeight="1" x14ac:dyDescent="0.25">
      <c r="D95" s="27"/>
      <c r="E95" s="27"/>
    </row>
    <row r="96" spans="4:5" ht="15.75" customHeight="1" x14ac:dyDescent="0.25">
      <c r="D96" s="27"/>
      <c r="E96" s="27"/>
    </row>
    <row r="97" spans="4:5" ht="15.75" customHeight="1" x14ac:dyDescent="0.25">
      <c r="D97" s="27"/>
      <c r="E97" s="27"/>
    </row>
    <row r="98" spans="4:5" ht="15.75" customHeight="1" x14ac:dyDescent="0.25">
      <c r="D98" s="27"/>
      <c r="E98" s="27"/>
    </row>
    <row r="99" spans="4:5" ht="15.75" customHeight="1" x14ac:dyDescent="0.25">
      <c r="D99" s="27"/>
      <c r="E99" s="27"/>
    </row>
    <row r="100" spans="4:5" ht="15.75" customHeight="1" x14ac:dyDescent="0.25">
      <c r="D100" s="27"/>
      <c r="E100" s="27"/>
    </row>
    <row r="101" spans="4:5" ht="15.75" customHeight="1" x14ac:dyDescent="0.25">
      <c r="D101" s="27"/>
      <c r="E101" s="27"/>
    </row>
    <row r="102" spans="4:5" ht="15.75" customHeight="1" x14ac:dyDescent="0.25">
      <c r="D102" s="27"/>
      <c r="E102" s="27"/>
    </row>
    <row r="103" spans="4:5" ht="15.75" customHeight="1" x14ac:dyDescent="0.25">
      <c r="D103" s="27"/>
      <c r="E103" s="27"/>
    </row>
    <row r="104" spans="4:5" ht="15.75" customHeight="1" x14ac:dyDescent="0.25">
      <c r="D104" s="27"/>
      <c r="E104" s="27"/>
    </row>
    <row r="105" spans="4:5" ht="15.75" customHeight="1" x14ac:dyDescent="0.25">
      <c r="D105" s="27"/>
      <c r="E105" s="27"/>
    </row>
    <row r="106" spans="4:5" ht="15.75" customHeight="1" x14ac:dyDescent="0.25">
      <c r="D106" s="27"/>
      <c r="E106" s="27"/>
    </row>
    <row r="107" spans="4:5" ht="15.75" customHeight="1" x14ac:dyDescent="0.25">
      <c r="D107" s="27"/>
      <c r="E107" s="27"/>
    </row>
    <row r="108" spans="4:5" ht="15.75" customHeight="1" x14ac:dyDescent="0.25">
      <c r="D108" s="27"/>
      <c r="E108" s="27"/>
    </row>
    <row r="109" spans="4:5" ht="15.75" customHeight="1" x14ac:dyDescent="0.25">
      <c r="D109" s="27"/>
      <c r="E109" s="27"/>
    </row>
    <row r="110" spans="4:5" ht="15.75" customHeight="1" x14ac:dyDescent="0.25">
      <c r="D110" s="27"/>
      <c r="E110" s="27"/>
    </row>
    <row r="111" spans="4:5" ht="15.75" customHeight="1" x14ac:dyDescent="0.25">
      <c r="D111" s="27"/>
      <c r="E111" s="27"/>
    </row>
    <row r="112" spans="4:5" ht="15.75" customHeight="1" x14ac:dyDescent="0.25">
      <c r="D112" s="27"/>
      <c r="E112" s="27"/>
    </row>
    <row r="113" spans="4:5" ht="15.75" customHeight="1" x14ac:dyDescent="0.25">
      <c r="D113" s="27"/>
      <c r="E113" s="27"/>
    </row>
    <row r="114" spans="4:5" ht="15.75" customHeight="1" x14ac:dyDescent="0.25">
      <c r="D114" s="27"/>
      <c r="E114" s="27"/>
    </row>
    <row r="115" spans="4:5" ht="15.75" customHeight="1" x14ac:dyDescent="0.25">
      <c r="D115" s="27"/>
      <c r="E115" s="27"/>
    </row>
    <row r="116" spans="4:5" ht="15.75" customHeight="1" x14ac:dyDescent="0.25">
      <c r="D116" s="27"/>
      <c r="E116" s="27"/>
    </row>
    <row r="117" spans="4:5" ht="15.75" customHeight="1" x14ac:dyDescent="0.25">
      <c r="D117" s="27"/>
      <c r="E117" s="27"/>
    </row>
    <row r="118" spans="4:5" ht="15.75" customHeight="1" x14ac:dyDescent="0.25">
      <c r="D118" s="27"/>
      <c r="E118" s="27"/>
    </row>
    <row r="119" spans="4:5" ht="15.75" customHeight="1" x14ac:dyDescent="0.25">
      <c r="D119" s="27"/>
      <c r="E119" s="27"/>
    </row>
    <row r="120" spans="4:5" ht="15.75" customHeight="1" x14ac:dyDescent="0.25">
      <c r="D120" s="27"/>
      <c r="E120" s="27"/>
    </row>
    <row r="121" spans="4:5" ht="15.75" customHeight="1" x14ac:dyDescent="0.25">
      <c r="D121" s="27"/>
      <c r="E121" s="27"/>
    </row>
    <row r="122" spans="4:5" ht="15.75" customHeight="1" x14ac:dyDescent="0.25">
      <c r="D122" s="27"/>
      <c r="E122" s="27"/>
    </row>
    <row r="123" spans="4:5" ht="15.75" customHeight="1" x14ac:dyDescent="0.25">
      <c r="D123" s="27"/>
      <c r="E123" s="27"/>
    </row>
    <row r="124" spans="4:5" ht="15.75" customHeight="1" x14ac:dyDescent="0.25">
      <c r="D124" s="27"/>
      <c r="E124" s="27"/>
    </row>
    <row r="125" spans="4:5" ht="15.75" customHeight="1" x14ac:dyDescent="0.25">
      <c r="D125" s="27"/>
      <c r="E125" s="27"/>
    </row>
    <row r="126" spans="4:5" ht="15.75" customHeight="1" x14ac:dyDescent="0.25">
      <c r="D126" s="27"/>
      <c r="E126" s="27"/>
    </row>
    <row r="127" spans="4:5" ht="15.75" customHeight="1" x14ac:dyDescent="0.25">
      <c r="D127" s="27"/>
      <c r="E127" s="27"/>
    </row>
    <row r="128" spans="4:5" ht="15.75" customHeight="1" x14ac:dyDescent="0.25">
      <c r="D128" s="27"/>
      <c r="E128" s="27"/>
    </row>
    <row r="129" spans="4:5" ht="15.75" customHeight="1" x14ac:dyDescent="0.25">
      <c r="D129" s="27"/>
      <c r="E129" s="27"/>
    </row>
    <row r="130" spans="4:5" ht="15.75" customHeight="1" x14ac:dyDescent="0.25">
      <c r="D130" s="27"/>
      <c r="E130" s="27"/>
    </row>
    <row r="131" spans="4:5" ht="15.75" customHeight="1" x14ac:dyDescent="0.25">
      <c r="D131" s="27"/>
      <c r="E131" s="27"/>
    </row>
    <row r="132" spans="4:5" ht="15.75" customHeight="1" x14ac:dyDescent="0.25">
      <c r="D132" s="27"/>
      <c r="E132" s="27"/>
    </row>
    <row r="133" spans="4:5" ht="15.75" customHeight="1" x14ac:dyDescent="0.25">
      <c r="D133" s="27"/>
      <c r="E133" s="27"/>
    </row>
    <row r="134" spans="4:5" ht="15.75" customHeight="1" x14ac:dyDescent="0.25">
      <c r="D134" s="27"/>
      <c r="E134" s="27"/>
    </row>
    <row r="135" spans="4:5" ht="15.75" customHeight="1" x14ac:dyDescent="0.25">
      <c r="D135" s="27"/>
      <c r="E135" s="27"/>
    </row>
    <row r="136" spans="4:5" ht="15.75" customHeight="1" x14ac:dyDescent="0.25">
      <c r="D136" s="27"/>
      <c r="E136" s="27"/>
    </row>
    <row r="137" spans="4:5" ht="15.75" customHeight="1" x14ac:dyDescent="0.25">
      <c r="D137" s="27"/>
      <c r="E137" s="27"/>
    </row>
    <row r="138" spans="4:5" ht="15.75" customHeight="1" x14ac:dyDescent="0.25">
      <c r="D138" s="27"/>
      <c r="E138" s="27"/>
    </row>
    <row r="139" spans="4:5" ht="15.75" customHeight="1" x14ac:dyDescent="0.25">
      <c r="D139" s="27"/>
      <c r="E139" s="27"/>
    </row>
    <row r="140" spans="4:5" ht="15.75" customHeight="1" x14ac:dyDescent="0.25">
      <c r="D140" s="27"/>
      <c r="E140" s="27"/>
    </row>
    <row r="141" spans="4:5" ht="15.75" customHeight="1" x14ac:dyDescent="0.25">
      <c r="D141" s="27"/>
      <c r="E141" s="27"/>
    </row>
    <row r="142" spans="4:5" ht="15.75" customHeight="1" x14ac:dyDescent="0.25">
      <c r="D142" s="27"/>
      <c r="E142" s="27"/>
    </row>
    <row r="143" spans="4:5" ht="15.75" customHeight="1" x14ac:dyDescent="0.25">
      <c r="D143" s="27"/>
      <c r="E143" s="27"/>
    </row>
    <row r="144" spans="4:5" ht="15.75" customHeight="1" x14ac:dyDescent="0.25">
      <c r="D144" s="27"/>
      <c r="E144" s="27"/>
    </row>
    <row r="145" spans="4:5" ht="15.75" customHeight="1" x14ac:dyDescent="0.25">
      <c r="D145" s="27"/>
      <c r="E145" s="27"/>
    </row>
    <row r="146" spans="4:5" ht="15.75" customHeight="1" x14ac:dyDescent="0.25">
      <c r="D146" s="27"/>
      <c r="E146" s="27"/>
    </row>
    <row r="147" spans="4:5" ht="15.75" customHeight="1" x14ac:dyDescent="0.25">
      <c r="D147" s="27"/>
      <c r="E147" s="27"/>
    </row>
    <row r="148" spans="4:5" ht="15.75" customHeight="1" x14ac:dyDescent="0.25">
      <c r="D148" s="27"/>
      <c r="E148" s="27"/>
    </row>
    <row r="149" spans="4:5" ht="15.75" customHeight="1" x14ac:dyDescent="0.25">
      <c r="D149" s="27"/>
      <c r="E149" s="27"/>
    </row>
    <row r="150" spans="4:5" ht="15.75" customHeight="1" x14ac:dyDescent="0.25">
      <c r="D150" s="27"/>
      <c r="E150" s="27"/>
    </row>
    <row r="151" spans="4:5" ht="15.75" customHeight="1" x14ac:dyDescent="0.25">
      <c r="D151" s="27"/>
      <c r="E151" s="27"/>
    </row>
    <row r="152" spans="4:5" ht="15.75" customHeight="1" x14ac:dyDescent="0.25">
      <c r="D152" s="27"/>
      <c r="E152" s="27"/>
    </row>
    <row r="153" spans="4:5" ht="15.75" customHeight="1" x14ac:dyDescent="0.25">
      <c r="D153" s="27"/>
      <c r="E153" s="27"/>
    </row>
    <row r="154" spans="4:5" ht="15.75" customHeight="1" x14ac:dyDescent="0.25">
      <c r="D154" s="27"/>
      <c r="E154" s="27"/>
    </row>
    <row r="155" spans="4:5" ht="15.75" customHeight="1" x14ac:dyDescent="0.25">
      <c r="D155" s="27"/>
      <c r="E155" s="27"/>
    </row>
    <row r="156" spans="4:5" ht="15.75" customHeight="1" x14ac:dyDescent="0.25">
      <c r="D156" s="27"/>
      <c r="E156" s="27"/>
    </row>
    <row r="157" spans="4:5" ht="15.75" customHeight="1" x14ac:dyDescent="0.25">
      <c r="D157" s="27"/>
      <c r="E157" s="27"/>
    </row>
    <row r="158" spans="4:5" ht="15.75" customHeight="1" x14ac:dyDescent="0.25">
      <c r="D158" s="27"/>
      <c r="E158" s="27"/>
    </row>
    <row r="159" spans="4:5" ht="15.75" customHeight="1" x14ac:dyDescent="0.25">
      <c r="D159" s="27"/>
      <c r="E159" s="27"/>
    </row>
    <row r="160" spans="4:5" ht="15.75" customHeight="1" x14ac:dyDescent="0.25">
      <c r="D160" s="27"/>
      <c r="E160" s="27"/>
    </row>
    <row r="161" spans="4:5" ht="15.75" customHeight="1" x14ac:dyDescent="0.25">
      <c r="D161" s="27"/>
      <c r="E161" s="27"/>
    </row>
    <row r="162" spans="4:5" ht="15.75" customHeight="1" x14ac:dyDescent="0.25">
      <c r="D162" s="27"/>
      <c r="E162" s="27"/>
    </row>
    <row r="163" spans="4:5" ht="15.75" customHeight="1" x14ac:dyDescent="0.25">
      <c r="D163" s="27"/>
      <c r="E163" s="27"/>
    </row>
    <row r="164" spans="4:5" ht="15.75" customHeight="1" x14ac:dyDescent="0.25">
      <c r="D164" s="27"/>
      <c r="E164" s="27"/>
    </row>
    <row r="165" spans="4:5" ht="15.75" customHeight="1" x14ac:dyDescent="0.25">
      <c r="D165" s="27"/>
      <c r="E165" s="27"/>
    </row>
    <row r="166" spans="4:5" ht="15.75" customHeight="1" x14ac:dyDescent="0.25">
      <c r="D166" s="27"/>
      <c r="E166" s="27"/>
    </row>
    <row r="167" spans="4:5" ht="15.75" customHeight="1" x14ac:dyDescent="0.25">
      <c r="D167" s="27"/>
      <c r="E167" s="27"/>
    </row>
    <row r="168" spans="4:5" ht="15.75" customHeight="1" x14ac:dyDescent="0.25">
      <c r="D168" s="27"/>
      <c r="E168" s="27"/>
    </row>
    <row r="169" spans="4:5" ht="15.75" customHeight="1" x14ac:dyDescent="0.25">
      <c r="D169" s="27"/>
      <c r="E169" s="27"/>
    </row>
    <row r="170" spans="4:5" ht="15.75" customHeight="1" x14ac:dyDescent="0.25">
      <c r="D170" s="27"/>
      <c r="E170" s="27"/>
    </row>
    <row r="171" spans="4:5" ht="15.75" customHeight="1" x14ac:dyDescent="0.25">
      <c r="D171" s="27"/>
      <c r="E171" s="27"/>
    </row>
    <row r="172" spans="4:5" ht="15.75" customHeight="1" x14ac:dyDescent="0.25">
      <c r="D172" s="27"/>
      <c r="E172" s="27"/>
    </row>
    <row r="173" spans="4:5" ht="15.75" customHeight="1" x14ac:dyDescent="0.25">
      <c r="D173" s="27"/>
      <c r="E173" s="27"/>
    </row>
    <row r="174" spans="4:5" ht="15.75" customHeight="1" x14ac:dyDescent="0.25">
      <c r="D174" s="27"/>
      <c r="E174" s="27"/>
    </row>
    <row r="175" spans="4:5" ht="15.75" customHeight="1" x14ac:dyDescent="0.25">
      <c r="D175" s="27"/>
      <c r="E175" s="27"/>
    </row>
    <row r="176" spans="4:5" ht="15.75" customHeight="1" x14ac:dyDescent="0.25">
      <c r="D176" s="27"/>
      <c r="E176" s="27"/>
    </row>
    <row r="177" spans="4:5" ht="15.75" customHeight="1" x14ac:dyDescent="0.25">
      <c r="D177" s="27"/>
      <c r="E177" s="27"/>
    </row>
    <row r="178" spans="4:5" ht="15.75" customHeight="1" x14ac:dyDescent="0.25">
      <c r="D178" s="27"/>
      <c r="E178" s="27"/>
    </row>
    <row r="179" spans="4:5" ht="15.75" customHeight="1" x14ac:dyDescent="0.25">
      <c r="D179" s="27"/>
      <c r="E179" s="27"/>
    </row>
    <row r="180" spans="4:5" ht="15.75" customHeight="1" x14ac:dyDescent="0.25">
      <c r="D180" s="27"/>
      <c r="E180" s="27"/>
    </row>
    <row r="181" spans="4:5" ht="15.75" customHeight="1" x14ac:dyDescent="0.25">
      <c r="D181" s="27"/>
      <c r="E181" s="27"/>
    </row>
    <row r="182" spans="4:5" ht="15.75" customHeight="1" x14ac:dyDescent="0.25">
      <c r="D182" s="27"/>
      <c r="E182" s="27"/>
    </row>
    <row r="183" spans="4:5" ht="15.75" customHeight="1" x14ac:dyDescent="0.25">
      <c r="D183" s="27"/>
      <c r="E183" s="27"/>
    </row>
    <row r="184" spans="4:5" ht="15.75" customHeight="1" x14ac:dyDescent="0.25">
      <c r="D184" s="27"/>
      <c r="E184" s="27"/>
    </row>
    <row r="185" spans="4:5" ht="15.75" customHeight="1" x14ac:dyDescent="0.25">
      <c r="D185" s="27"/>
      <c r="E185" s="27"/>
    </row>
    <row r="186" spans="4:5" ht="15.75" customHeight="1" x14ac:dyDescent="0.25">
      <c r="D186" s="27"/>
      <c r="E186" s="27"/>
    </row>
    <row r="187" spans="4:5" ht="15.75" customHeight="1" x14ac:dyDescent="0.25">
      <c r="D187" s="27"/>
      <c r="E187" s="27"/>
    </row>
    <row r="188" spans="4:5" ht="15.75" customHeight="1" x14ac:dyDescent="0.25">
      <c r="D188" s="27"/>
      <c r="E188" s="27"/>
    </row>
    <row r="189" spans="4:5" ht="15.75" customHeight="1" x14ac:dyDescent="0.25">
      <c r="D189" s="27"/>
      <c r="E189" s="27"/>
    </row>
    <row r="190" spans="4:5" ht="15.75" customHeight="1" x14ac:dyDescent="0.25">
      <c r="D190" s="27"/>
      <c r="E190" s="27"/>
    </row>
    <row r="191" spans="4:5" ht="15.75" customHeight="1" x14ac:dyDescent="0.25">
      <c r="D191" s="27"/>
      <c r="E191" s="27"/>
    </row>
    <row r="192" spans="4:5" ht="15.75" customHeight="1" x14ac:dyDescent="0.25">
      <c r="D192" s="27"/>
      <c r="E192" s="27"/>
    </row>
    <row r="193" spans="4:5" ht="15.75" customHeight="1" x14ac:dyDescent="0.25">
      <c r="D193" s="27"/>
      <c r="E193" s="27"/>
    </row>
    <row r="194" spans="4:5" ht="15.75" customHeight="1" x14ac:dyDescent="0.25">
      <c r="D194" s="27"/>
      <c r="E194" s="27"/>
    </row>
    <row r="195" spans="4:5" ht="15.75" customHeight="1" x14ac:dyDescent="0.25">
      <c r="D195" s="27"/>
      <c r="E195" s="27"/>
    </row>
    <row r="196" spans="4:5" ht="15.75" customHeight="1" x14ac:dyDescent="0.25">
      <c r="D196" s="27"/>
      <c r="E196" s="27"/>
    </row>
    <row r="197" spans="4:5" ht="15.75" customHeight="1" x14ac:dyDescent="0.25">
      <c r="D197" s="27"/>
      <c r="E197" s="27"/>
    </row>
    <row r="198" spans="4:5" ht="15.75" customHeight="1" x14ac:dyDescent="0.25">
      <c r="D198" s="27"/>
      <c r="E198" s="27"/>
    </row>
    <row r="199" spans="4:5" ht="15.75" customHeight="1" x14ac:dyDescent="0.25">
      <c r="D199" s="27"/>
      <c r="E199" s="27"/>
    </row>
    <row r="200" spans="4:5" ht="15.75" customHeight="1" x14ac:dyDescent="0.25">
      <c r="D200" s="27"/>
      <c r="E200" s="27"/>
    </row>
    <row r="201" spans="4:5" ht="15.75" customHeight="1" x14ac:dyDescent="0.25">
      <c r="D201" s="27"/>
      <c r="E201" s="27"/>
    </row>
    <row r="202" spans="4:5" ht="15.75" customHeight="1" x14ac:dyDescent="0.25">
      <c r="D202" s="27"/>
      <c r="E202" s="27"/>
    </row>
    <row r="203" spans="4:5" ht="15.75" customHeight="1" x14ac:dyDescent="0.25">
      <c r="D203" s="27"/>
      <c r="E203" s="27"/>
    </row>
    <row r="204" spans="4:5" ht="15.75" customHeight="1" x14ac:dyDescent="0.25">
      <c r="D204" s="27"/>
      <c r="E204" s="27"/>
    </row>
    <row r="205" spans="4:5" ht="15.75" customHeight="1" x14ac:dyDescent="0.25">
      <c r="D205" s="27"/>
      <c r="E205" s="27"/>
    </row>
    <row r="206" spans="4:5" ht="15.75" customHeight="1" x14ac:dyDescent="0.25">
      <c r="D206" s="27"/>
      <c r="E206" s="27"/>
    </row>
    <row r="207" spans="4:5" ht="15.75" customHeight="1" x14ac:dyDescent="0.25">
      <c r="D207" s="27"/>
      <c r="E207" s="27"/>
    </row>
    <row r="208" spans="4:5" ht="15.75" customHeight="1" x14ac:dyDescent="0.25">
      <c r="D208" s="27"/>
      <c r="E208" s="27"/>
    </row>
    <row r="209" spans="4:5" ht="15.75" customHeight="1" x14ac:dyDescent="0.25">
      <c r="D209" s="27"/>
      <c r="E209" s="27"/>
    </row>
    <row r="210" spans="4:5" ht="15.75" customHeight="1" x14ac:dyDescent="0.25">
      <c r="D210" s="27"/>
      <c r="E210" s="27"/>
    </row>
    <row r="211" spans="4:5" ht="15.75" customHeight="1" x14ac:dyDescent="0.25">
      <c r="D211" s="27"/>
      <c r="E211" s="27"/>
    </row>
    <row r="212" spans="4:5" ht="15.75" customHeight="1" x14ac:dyDescent="0.25">
      <c r="D212" s="27"/>
      <c r="E212" s="27"/>
    </row>
    <row r="213" spans="4:5" ht="15.75" customHeight="1" x14ac:dyDescent="0.25">
      <c r="D213" s="27"/>
      <c r="E213" s="27"/>
    </row>
    <row r="214" spans="4:5" ht="15.75" customHeight="1" x14ac:dyDescent="0.25">
      <c r="D214" s="27"/>
      <c r="E214" s="27"/>
    </row>
    <row r="215" spans="4:5" ht="15.75" customHeight="1" x14ac:dyDescent="0.25">
      <c r="D215" s="27"/>
      <c r="E215" s="27"/>
    </row>
    <row r="216" spans="4:5" ht="15.75" customHeight="1" x14ac:dyDescent="0.25">
      <c r="D216" s="27"/>
      <c r="E216" s="27"/>
    </row>
    <row r="217" spans="4:5" ht="15.75" customHeight="1" x14ac:dyDescent="0.25">
      <c r="D217" s="27"/>
      <c r="E217" s="27"/>
    </row>
    <row r="218" spans="4:5" ht="15.75" customHeight="1" x14ac:dyDescent="0.25">
      <c r="D218" s="27"/>
      <c r="E218" s="27"/>
    </row>
    <row r="219" spans="4:5" ht="15.75" customHeight="1" x14ac:dyDescent="0.25">
      <c r="D219" s="27"/>
      <c r="E219" s="27"/>
    </row>
    <row r="220" spans="4:5" ht="15.75" customHeight="1" x14ac:dyDescent="0.25">
      <c r="D220" s="27"/>
      <c r="E220" s="27"/>
    </row>
    <row r="221" spans="4:5" ht="15.75" customHeight="1" x14ac:dyDescent="0.25">
      <c r="D221" s="27"/>
      <c r="E221" s="27"/>
    </row>
    <row r="222" spans="4:5" ht="15.75" customHeight="1" x14ac:dyDescent="0.25">
      <c r="D222" s="27"/>
      <c r="E222" s="27"/>
    </row>
    <row r="223" spans="4:5" ht="15.75" customHeight="1" x14ac:dyDescent="0.25">
      <c r="D223" s="27"/>
      <c r="E223" s="27"/>
    </row>
    <row r="224" spans="4:5" ht="15.75" customHeight="1" x14ac:dyDescent="0.25">
      <c r="D224" s="27"/>
      <c r="E224" s="27"/>
    </row>
    <row r="225" spans="4:5" ht="15.75" customHeight="1" x14ac:dyDescent="0.25">
      <c r="D225" s="27"/>
      <c r="E225" s="27"/>
    </row>
    <row r="226" spans="4:5" ht="15.75" customHeight="1" x14ac:dyDescent="0.25">
      <c r="D226" s="27"/>
      <c r="E226" s="27"/>
    </row>
    <row r="227" spans="4:5" ht="15.75" customHeight="1" x14ac:dyDescent="0.25">
      <c r="D227" s="27"/>
      <c r="E227" s="27"/>
    </row>
    <row r="228" spans="4:5" ht="15.75" customHeight="1" x14ac:dyDescent="0.25">
      <c r="D228" s="27"/>
      <c r="E228" s="27"/>
    </row>
    <row r="229" spans="4:5" ht="15.75" customHeight="1" x14ac:dyDescent="0.25">
      <c r="D229" s="27"/>
      <c r="E229" s="27"/>
    </row>
    <row r="230" spans="4:5" ht="15.75" customHeight="1" x14ac:dyDescent="0.25">
      <c r="D230" s="27"/>
      <c r="E230" s="27"/>
    </row>
    <row r="231" spans="4:5" ht="15.75" customHeight="1" x14ac:dyDescent="0.25">
      <c r="D231" s="27"/>
      <c r="E231" s="27"/>
    </row>
    <row r="232" spans="4:5" ht="15.75" customHeight="1" x14ac:dyDescent="0.25">
      <c r="D232" s="27"/>
      <c r="E232" s="27"/>
    </row>
    <row r="233" spans="4:5" ht="15.75" customHeight="1" x14ac:dyDescent="0.25">
      <c r="D233" s="27"/>
      <c r="E233" s="27"/>
    </row>
    <row r="234" spans="4:5" ht="15.75" customHeight="1" x14ac:dyDescent="0.25">
      <c r="D234" s="27"/>
      <c r="E234" s="27"/>
    </row>
    <row r="235" spans="4:5" ht="15.75" customHeight="1" x14ac:dyDescent="0.25">
      <c r="D235" s="27"/>
      <c r="E235" s="27"/>
    </row>
    <row r="236" spans="4:5" ht="15.75" customHeight="1" x14ac:dyDescent="0.25">
      <c r="D236" s="27"/>
      <c r="E236" s="27"/>
    </row>
    <row r="237" spans="4:5" ht="15.75" customHeight="1" x14ac:dyDescent="0.25">
      <c r="D237" s="27"/>
      <c r="E237" s="27"/>
    </row>
    <row r="238" spans="4:5" ht="15.75" customHeight="1" x14ac:dyDescent="0.25">
      <c r="D238" s="27"/>
      <c r="E238" s="27"/>
    </row>
    <row r="239" spans="4:5" ht="15.75" customHeight="1" x14ac:dyDescent="0.25">
      <c r="D239" s="27"/>
      <c r="E239" s="27"/>
    </row>
    <row r="240" spans="4:5" ht="15.75" customHeight="1" x14ac:dyDescent="0.25">
      <c r="D240" s="27"/>
      <c r="E240" s="27"/>
    </row>
    <row r="241" spans="4:5" ht="15.75" customHeight="1" x14ac:dyDescent="0.25">
      <c r="D241" s="27"/>
      <c r="E241" s="27"/>
    </row>
    <row r="242" spans="4:5" ht="15.75" customHeight="1" x14ac:dyDescent="0.25">
      <c r="D242" s="27"/>
      <c r="E242" s="27"/>
    </row>
    <row r="243" spans="4:5" ht="15.75" customHeight="1" x14ac:dyDescent="0.25">
      <c r="D243" s="27"/>
      <c r="E243" s="27"/>
    </row>
    <row r="244" spans="4:5" ht="15.75" customHeight="1" x14ac:dyDescent="0.25">
      <c r="D244" s="27"/>
      <c r="E244" s="27"/>
    </row>
    <row r="245" spans="4:5" ht="15.75" customHeight="1" x14ac:dyDescent="0.25">
      <c r="D245" s="27"/>
      <c r="E245" s="27"/>
    </row>
    <row r="246" spans="4:5" ht="15.75" customHeight="1" x14ac:dyDescent="0.25">
      <c r="D246" s="27"/>
      <c r="E246" s="27"/>
    </row>
    <row r="247" spans="4:5" ht="15.75" customHeight="1" x14ac:dyDescent="0.25">
      <c r="D247" s="27"/>
      <c r="E247" s="27"/>
    </row>
    <row r="248" spans="4:5" ht="15.75" customHeight="1" x14ac:dyDescent="0.25">
      <c r="D248" s="27"/>
      <c r="E248" s="27"/>
    </row>
    <row r="249" spans="4:5" ht="15.75" customHeight="1" x14ac:dyDescent="0.25">
      <c r="D249" s="27"/>
      <c r="E249" s="27"/>
    </row>
    <row r="250" spans="4:5" ht="15.75" customHeight="1" x14ac:dyDescent="0.25">
      <c r="D250" s="27"/>
      <c r="E250" s="27"/>
    </row>
    <row r="251" spans="4:5" ht="15.75" customHeight="1" x14ac:dyDescent="0.25">
      <c r="D251" s="27"/>
      <c r="E251" s="27"/>
    </row>
    <row r="252" spans="4:5" ht="15.75" customHeight="1" x14ac:dyDescent="0.25">
      <c r="D252" s="27"/>
      <c r="E252" s="27"/>
    </row>
    <row r="253" spans="4:5" ht="15.75" customHeight="1" x14ac:dyDescent="0.25">
      <c r="D253" s="27"/>
      <c r="E253" s="27"/>
    </row>
    <row r="254" spans="4:5" ht="15.75" customHeight="1" x14ac:dyDescent="0.25">
      <c r="D254" s="27"/>
      <c r="E254" s="27"/>
    </row>
    <row r="255" spans="4:5" ht="15.75" customHeight="1" x14ac:dyDescent="0.25">
      <c r="D255" s="27"/>
      <c r="E255" s="27"/>
    </row>
    <row r="256" spans="4:5" ht="15.75" customHeight="1" x14ac:dyDescent="0.25">
      <c r="D256" s="27"/>
      <c r="E256" s="27"/>
    </row>
    <row r="257" spans="4:5" ht="15.75" customHeight="1" x14ac:dyDescent="0.25">
      <c r="D257" s="27"/>
      <c r="E257" s="27"/>
    </row>
    <row r="258" spans="4:5" ht="15.75" customHeight="1" x14ac:dyDescent="0.25">
      <c r="D258" s="27"/>
      <c r="E258" s="27"/>
    </row>
    <row r="259" spans="4:5" ht="15.75" customHeight="1" x14ac:dyDescent="0.25">
      <c r="D259" s="27"/>
      <c r="E259" s="27"/>
    </row>
    <row r="260" spans="4:5" ht="15.75" customHeight="1" x14ac:dyDescent="0.25">
      <c r="D260" s="27"/>
      <c r="E260" s="27"/>
    </row>
    <row r="261" spans="4:5" ht="15.75" customHeight="1" x14ac:dyDescent="0.25">
      <c r="D261" s="27"/>
      <c r="E261" s="27"/>
    </row>
    <row r="262" spans="4:5" ht="15.75" customHeight="1" x14ac:dyDescent="0.25">
      <c r="D262" s="27"/>
      <c r="E262" s="27"/>
    </row>
    <row r="263" spans="4:5" ht="15.75" customHeight="1" x14ac:dyDescent="0.25">
      <c r="D263" s="27"/>
      <c r="E263" s="27"/>
    </row>
    <row r="264" spans="4:5" ht="15.75" customHeight="1" x14ac:dyDescent="0.25">
      <c r="D264" s="27"/>
      <c r="E264" s="27"/>
    </row>
    <row r="265" spans="4:5" ht="15.75" customHeight="1" x14ac:dyDescent="0.25">
      <c r="D265" s="27"/>
      <c r="E265" s="27"/>
    </row>
    <row r="266" spans="4:5" ht="15.75" customHeight="1" x14ac:dyDescent="0.25">
      <c r="D266" s="27"/>
      <c r="E266" s="27"/>
    </row>
    <row r="267" spans="4:5" ht="15.75" customHeight="1" x14ac:dyDescent="0.25">
      <c r="D267" s="27"/>
      <c r="E267" s="27"/>
    </row>
    <row r="268" spans="4:5" ht="15.75" customHeight="1" x14ac:dyDescent="0.25">
      <c r="D268" s="27"/>
      <c r="E268" s="27"/>
    </row>
    <row r="269" spans="4:5" ht="15.75" customHeight="1" x14ac:dyDescent="0.25">
      <c r="D269" s="27"/>
      <c r="E269" s="27"/>
    </row>
    <row r="270" spans="4:5" ht="15.75" customHeight="1" x14ac:dyDescent="0.25">
      <c r="D270" s="27"/>
      <c r="E270" s="27"/>
    </row>
    <row r="271" spans="4:5" ht="15.75" customHeight="1" x14ac:dyDescent="0.25">
      <c r="D271" s="27"/>
      <c r="E271" s="27"/>
    </row>
    <row r="272" spans="4:5" ht="15.75" customHeight="1" x14ac:dyDescent="0.25">
      <c r="D272" s="27"/>
      <c r="E272" s="27"/>
    </row>
    <row r="273" spans="4:5" ht="15.75" customHeight="1" x14ac:dyDescent="0.25">
      <c r="D273" s="27"/>
      <c r="E273" s="27"/>
    </row>
    <row r="274" spans="4:5" ht="15.75" customHeight="1" x14ac:dyDescent="0.25">
      <c r="D274" s="27"/>
      <c r="E274" s="27"/>
    </row>
    <row r="275" spans="4:5" ht="15.75" customHeight="1" x14ac:dyDescent="0.25">
      <c r="D275" s="27"/>
      <c r="E275" s="27"/>
    </row>
    <row r="276" spans="4:5" ht="15.75" customHeight="1" x14ac:dyDescent="0.25">
      <c r="D276" s="27"/>
      <c r="E276" s="27"/>
    </row>
    <row r="277" spans="4:5" ht="15.75" customHeight="1" x14ac:dyDescent="0.25">
      <c r="D277" s="27"/>
      <c r="E277" s="27"/>
    </row>
    <row r="278" spans="4:5" ht="15.75" customHeight="1" x14ac:dyDescent="0.25">
      <c r="D278" s="27"/>
      <c r="E278" s="27"/>
    </row>
    <row r="279" spans="4:5" ht="15.75" customHeight="1" x14ac:dyDescent="0.25">
      <c r="D279" s="27"/>
      <c r="E279" s="27"/>
    </row>
    <row r="280" spans="4:5" ht="15.75" customHeight="1" x14ac:dyDescent="0.25">
      <c r="D280" s="27"/>
      <c r="E280" s="27"/>
    </row>
    <row r="281" spans="4:5" ht="15.75" customHeight="1" x14ac:dyDescent="0.25">
      <c r="D281" s="27"/>
      <c r="E281" s="27"/>
    </row>
    <row r="282" spans="4:5" ht="15.75" customHeight="1" x14ac:dyDescent="0.25">
      <c r="D282" s="27"/>
      <c r="E282" s="27"/>
    </row>
    <row r="283" spans="4:5" ht="15.75" customHeight="1" x14ac:dyDescent="0.25">
      <c r="D283" s="27"/>
      <c r="E283" s="27"/>
    </row>
    <row r="284" spans="4:5" ht="15.75" customHeight="1" x14ac:dyDescent="0.25">
      <c r="D284" s="27"/>
      <c r="E284" s="27"/>
    </row>
    <row r="285" spans="4:5" ht="15.75" customHeight="1" x14ac:dyDescent="0.25">
      <c r="D285" s="27"/>
      <c r="E285" s="27"/>
    </row>
    <row r="286" spans="4:5" ht="15.75" customHeight="1" x14ac:dyDescent="0.25">
      <c r="D286" s="27"/>
      <c r="E286" s="27"/>
    </row>
    <row r="287" spans="4:5" ht="15.75" customHeight="1" x14ac:dyDescent="0.25">
      <c r="D287" s="27"/>
      <c r="E287" s="27"/>
    </row>
    <row r="288" spans="4:5" ht="15.75" customHeight="1" x14ac:dyDescent="0.25">
      <c r="D288" s="27"/>
      <c r="E288" s="27"/>
    </row>
    <row r="289" spans="4:5" ht="15.75" customHeight="1" x14ac:dyDescent="0.25">
      <c r="D289" s="27"/>
      <c r="E289" s="27"/>
    </row>
    <row r="290" spans="4:5" ht="15.75" customHeight="1" x14ac:dyDescent="0.25">
      <c r="D290" s="27"/>
      <c r="E290" s="27"/>
    </row>
    <row r="291" spans="4:5" ht="15.75" customHeight="1" x14ac:dyDescent="0.25">
      <c r="D291" s="27"/>
      <c r="E291" s="27"/>
    </row>
    <row r="292" spans="4:5" ht="15.75" customHeight="1" x14ac:dyDescent="0.25">
      <c r="D292" s="27"/>
      <c r="E292" s="27"/>
    </row>
    <row r="293" spans="4:5" ht="15.75" customHeight="1" x14ac:dyDescent="0.25">
      <c r="D293" s="27"/>
      <c r="E293" s="27"/>
    </row>
    <row r="294" spans="4:5" ht="15.75" customHeight="1" x14ac:dyDescent="0.25">
      <c r="D294" s="27"/>
      <c r="E294" s="27"/>
    </row>
    <row r="295" spans="4:5" ht="15.75" customHeight="1" x14ac:dyDescent="0.25">
      <c r="D295" s="27"/>
      <c r="E295" s="27"/>
    </row>
    <row r="296" spans="4:5" ht="15.75" customHeight="1" x14ac:dyDescent="0.25">
      <c r="D296" s="27"/>
      <c r="E296" s="27"/>
    </row>
    <row r="297" spans="4:5" ht="15.75" customHeight="1" x14ac:dyDescent="0.25">
      <c r="D297" s="27"/>
      <c r="E297" s="27"/>
    </row>
    <row r="298" spans="4:5" ht="15.75" customHeight="1" x14ac:dyDescent="0.25">
      <c r="D298" s="27"/>
      <c r="E298" s="27"/>
    </row>
    <row r="299" spans="4:5" ht="15.75" customHeight="1" x14ac:dyDescent="0.25">
      <c r="D299" s="27"/>
      <c r="E299" s="27"/>
    </row>
    <row r="300" spans="4:5" ht="15.75" customHeight="1" x14ac:dyDescent="0.25">
      <c r="D300" s="27"/>
      <c r="E300" s="27"/>
    </row>
    <row r="301" spans="4:5" ht="15.75" customHeight="1" x14ac:dyDescent="0.25">
      <c r="D301" s="27"/>
      <c r="E301" s="27"/>
    </row>
    <row r="302" spans="4:5" ht="15.75" customHeight="1" x14ac:dyDescent="0.25">
      <c r="D302" s="27"/>
      <c r="E302" s="27"/>
    </row>
    <row r="303" spans="4:5" ht="15.75" customHeight="1" x14ac:dyDescent="0.25">
      <c r="D303" s="27"/>
      <c r="E303" s="27"/>
    </row>
    <row r="304" spans="4:5" ht="15.75" customHeight="1" x14ac:dyDescent="0.25">
      <c r="D304" s="27"/>
      <c r="E304" s="27"/>
    </row>
    <row r="305" spans="4:5" ht="15.75" customHeight="1" x14ac:dyDescent="0.25">
      <c r="D305" s="27"/>
      <c r="E305" s="27"/>
    </row>
    <row r="306" spans="4:5" ht="15.75" customHeight="1" x14ac:dyDescent="0.25">
      <c r="D306" s="27"/>
      <c r="E306" s="27"/>
    </row>
    <row r="307" spans="4:5" ht="15.75" customHeight="1" x14ac:dyDescent="0.25">
      <c r="D307" s="27"/>
      <c r="E307" s="27"/>
    </row>
    <row r="308" spans="4:5" ht="15.75" customHeight="1" x14ac:dyDescent="0.25">
      <c r="D308" s="27"/>
      <c r="E308" s="27"/>
    </row>
    <row r="309" spans="4:5" ht="15.75" customHeight="1" x14ac:dyDescent="0.25">
      <c r="D309" s="27"/>
      <c r="E309" s="27"/>
    </row>
    <row r="310" spans="4:5" ht="15.75" customHeight="1" x14ac:dyDescent="0.25">
      <c r="D310" s="27"/>
      <c r="E310" s="27"/>
    </row>
    <row r="311" spans="4:5" ht="15.75" customHeight="1" x14ac:dyDescent="0.25">
      <c r="D311" s="27"/>
      <c r="E311" s="27"/>
    </row>
    <row r="312" spans="4:5" ht="15.75" customHeight="1" x14ac:dyDescent="0.25">
      <c r="D312" s="27"/>
      <c r="E312" s="27"/>
    </row>
    <row r="313" spans="4:5" ht="15.75" customHeight="1" x14ac:dyDescent="0.25">
      <c r="D313" s="27"/>
      <c r="E313" s="27"/>
    </row>
    <row r="314" spans="4:5" ht="15.75" customHeight="1" x14ac:dyDescent="0.25">
      <c r="D314" s="27"/>
      <c r="E314" s="27"/>
    </row>
    <row r="315" spans="4:5" ht="15.75" customHeight="1" x14ac:dyDescent="0.25">
      <c r="D315" s="27"/>
      <c r="E315" s="27"/>
    </row>
    <row r="316" spans="4:5" ht="15.75" customHeight="1" x14ac:dyDescent="0.25">
      <c r="D316" s="27"/>
      <c r="E316" s="27"/>
    </row>
    <row r="317" spans="4:5" ht="15.75" customHeight="1" x14ac:dyDescent="0.25">
      <c r="D317" s="27"/>
      <c r="E317" s="27"/>
    </row>
    <row r="318" spans="4:5" ht="15.75" customHeight="1" x14ac:dyDescent="0.25">
      <c r="D318" s="27"/>
      <c r="E318" s="27"/>
    </row>
    <row r="319" spans="4:5" ht="15.75" customHeight="1" x14ac:dyDescent="0.25">
      <c r="D319" s="27"/>
      <c r="E319" s="27"/>
    </row>
    <row r="320" spans="4:5" ht="15.75" customHeight="1" x14ac:dyDescent="0.25">
      <c r="D320" s="27"/>
      <c r="E320" s="27"/>
    </row>
    <row r="321" spans="4:5" ht="15.75" customHeight="1" x14ac:dyDescent="0.25">
      <c r="D321" s="27"/>
      <c r="E321" s="27"/>
    </row>
    <row r="322" spans="4:5" ht="15.75" customHeight="1" x14ac:dyDescent="0.25">
      <c r="D322" s="27"/>
      <c r="E322" s="27"/>
    </row>
    <row r="323" spans="4:5" ht="15.75" customHeight="1" x14ac:dyDescent="0.25">
      <c r="D323" s="27"/>
      <c r="E323" s="27"/>
    </row>
    <row r="324" spans="4:5" ht="15.75" customHeight="1" x14ac:dyDescent="0.25">
      <c r="D324" s="27"/>
      <c r="E324" s="27"/>
    </row>
    <row r="325" spans="4:5" ht="15.75" customHeight="1" x14ac:dyDescent="0.25">
      <c r="D325" s="27"/>
      <c r="E325" s="27"/>
    </row>
    <row r="326" spans="4:5" ht="15.75" customHeight="1" x14ac:dyDescent="0.25">
      <c r="D326" s="27"/>
      <c r="E326" s="27"/>
    </row>
    <row r="327" spans="4:5" ht="15.75" customHeight="1" x14ac:dyDescent="0.25">
      <c r="D327" s="27"/>
      <c r="E327" s="27"/>
    </row>
    <row r="328" spans="4:5" ht="15.75" customHeight="1" x14ac:dyDescent="0.25">
      <c r="D328" s="27"/>
      <c r="E328" s="27"/>
    </row>
    <row r="329" spans="4:5" ht="15.75" customHeight="1" x14ac:dyDescent="0.25">
      <c r="D329" s="27"/>
      <c r="E329" s="27"/>
    </row>
    <row r="330" spans="4:5" ht="15.75" customHeight="1" x14ac:dyDescent="0.25">
      <c r="D330" s="27"/>
      <c r="E330" s="27"/>
    </row>
    <row r="331" spans="4:5" ht="15.75" customHeight="1" x14ac:dyDescent="0.25">
      <c r="D331" s="27"/>
      <c r="E331" s="27"/>
    </row>
    <row r="332" spans="4:5" ht="15.75" customHeight="1" x14ac:dyDescent="0.25">
      <c r="D332" s="27"/>
      <c r="E332" s="27"/>
    </row>
    <row r="333" spans="4:5" ht="15.75" customHeight="1" x14ac:dyDescent="0.25">
      <c r="D333" s="27"/>
      <c r="E333" s="27"/>
    </row>
    <row r="334" spans="4:5" ht="15.75" customHeight="1" x14ac:dyDescent="0.25">
      <c r="D334" s="27"/>
      <c r="E334" s="27"/>
    </row>
    <row r="335" spans="4:5" ht="15.75" customHeight="1" x14ac:dyDescent="0.25">
      <c r="D335" s="27"/>
      <c r="E335" s="27"/>
    </row>
    <row r="336" spans="4:5" ht="15.75" customHeight="1" x14ac:dyDescent="0.25">
      <c r="D336" s="27"/>
      <c r="E336" s="27"/>
    </row>
    <row r="337" spans="4:5" ht="15.75" customHeight="1" x14ac:dyDescent="0.25">
      <c r="D337" s="27"/>
      <c r="E337" s="27"/>
    </row>
    <row r="338" spans="4:5" ht="15.75" customHeight="1" x14ac:dyDescent="0.25">
      <c r="D338" s="27"/>
      <c r="E338" s="27"/>
    </row>
    <row r="339" spans="4:5" ht="15.75" customHeight="1" x14ac:dyDescent="0.25">
      <c r="D339" s="27"/>
      <c r="E339" s="27"/>
    </row>
    <row r="340" spans="4:5" ht="15.75" customHeight="1" x14ac:dyDescent="0.25">
      <c r="D340" s="27"/>
      <c r="E340" s="27"/>
    </row>
    <row r="341" spans="4:5" ht="15.75" customHeight="1" x14ac:dyDescent="0.25">
      <c r="D341" s="27"/>
      <c r="E341" s="27"/>
    </row>
    <row r="342" spans="4:5" ht="15.75" customHeight="1" x14ac:dyDescent="0.25">
      <c r="D342" s="27"/>
      <c r="E342" s="27"/>
    </row>
    <row r="343" spans="4:5" ht="15.75" customHeight="1" x14ac:dyDescent="0.25">
      <c r="D343" s="27"/>
      <c r="E343" s="27"/>
    </row>
    <row r="344" spans="4:5" ht="15.75" customHeight="1" x14ac:dyDescent="0.25">
      <c r="D344" s="27"/>
      <c r="E344" s="27"/>
    </row>
    <row r="345" spans="4:5" ht="15.75" customHeight="1" x14ac:dyDescent="0.25">
      <c r="D345" s="27"/>
      <c r="E345" s="27"/>
    </row>
    <row r="346" spans="4:5" ht="15.75" customHeight="1" x14ac:dyDescent="0.25">
      <c r="D346" s="27"/>
      <c r="E346" s="27"/>
    </row>
    <row r="347" spans="4:5" ht="15.75" customHeight="1" x14ac:dyDescent="0.25">
      <c r="D347" s="27"/>
      <c r="E347" s="27"/>
    </row>
    <row r="348" spans="4:5" ht="15.75" customHeight="1" x14ac:dyDescent="0.25">
      <c r="D348" s="27"/>
      <c r="E348" s="27"/>
    </row>
    <row r="349" spans="4:5" ht="15.75" customHeight="1" x14ac:dyDescent="0.25">
      <c r="D349" s="27"/>
      <c r="E349" s="27"/>
    </row>
    <row r="350" spans="4:5" ht="15.75" customHeight="1" x14ac:dyDescent="0.25">
      <c r="D350" s="27"/>
      <c r="E350" s="27"/>
    </row>
    <row r="351" spans="4:5" ht="15.75" customHeight="1" x14ac:dyDescent="0.25">
      <c r="D351" s="27"/>
      <c r="E351" s="27"/>
    </row>
    <row r="352" spans="4:5" ht="15.75" customHeight="1" x14ac:dyDescent="0.25">
      <c r="D352" s="27"/>
      <c r="E352" s="27"/>
    </row>
    <row r="353" spans="4:5" ht="15.75" customHeight="1" x14ac:dyDescent="0.25">
      <c r="D353" s="27"/>
      <c r="E353" s="27"/>
    </row>
    <row r="354" spans="4:5" ht="15.75" customHeight="1" x14ac:dyDescent="0.25">
      <c r="D354" s="27"/>
      <c r="E354" s="27"/>
    </row>
    <row r="355" spans="4:5" ht="15.75" customHeight="1" x14ac:dyDescent="0.25">
      <c r="D355" s="27"/>
      <c r="E355" s="27"/>
    </row>
    <row r="356" spans="4:5" ht="15.75" customHeight="1" x14ac:dyDescent="0.25">
      <c r="D356" s="27"/>
      <c r="E356" s="27"/>
    </row>
    <row r="357" spans="4:5" ht="15.75" customHeight="1" x14ac:dyDescent="0.25">
      <c r="D357" s="27"/>
      <c r="E357" s="27"/>
    </row>
    <row r="358" spans="4:5" ht="15.75" customHeight="1" x14ac:dyDescent="0.25">
      <c r="D358" s="27"/>
      <c r="E358" s="27"/>
    </row>
    <row r="359" spans="4:5" ht="15.75" customHeight="1" x14ac:dyDescent="0.25">
      <c r="D359" s="27"/>
      <c r="E359" s="27"/>
    </row>
    <row r="360" spans="4:5" ht="15.75" customHeight="1" x14ac:dyDescent="0.25">
      <c r="D360" s="27"/>
      <c r="E360" s="27"/>
    </row>
    <row r="361" spans="4:5" ht="15.75" customHeight="1" x14ac:dyDescent="0.25">
      <c r="D361" s="27"/>
      <c r="E361" s="27"/>
    </row>
    <row r="362" spans="4:5" ht="15.75" customHeight="1" x14ac:dyDescent="0.25">
      <c r="D362" s="27"/>
      <c r="E362" s="27"/>
    </row>
    <row r="363" spans="4:5" ht="15.75" customHeight="1" x14ac:dyDescent="0.25">
      <c r="D363" s="27"/>
      <c r="E363" s="27"/>
    </row>
    <row r="364" spans="4:5" ht="15.75" customHeight="1" x14ac:dyDescent="0.25">
      <c r="D364" s="27"/>
      <c r="E364" s="27"/>
    </row>
    <row r="365" spans="4:5" ht="15.75" customHeight="1" x14ac:dyDescent="0.25">
      <c r="D365" s="27"/>
      <c r="E365" s="27"/>
    </row>
    <row r="366" spans="4:5" ht="15.75" customHeight="1" x14ac:dyDescent="0.25">
      <c r="D366" s="27"/>
      <c r="E366" s="27"/>
    </row>
    <row r="367" spans="4:5" ht="15.75" customHeight="1" x14ac:dyDescent="0.25">
      <c r="D367" s="27"/>
      <c r="E367" s="27"/>
    </row>
    <row r="368" spans="4:5" ht="15.75" customHeight="1" x14ac:dyDescent="0.25">
      <c r="D368" s="27"/>
      <c r="E368" s="27"/>
    </row>
    <row r="369" spans="4:5" ht="15.75" customHeight="1" x14ac:dyDescent="0.25">
      <c r="D369" s="27"/>
      <c r="E369" s="27"/>
    </row>
    <row r="370" spans="4:5" ht="15.75" customHeight="1" x14ac:dyDescent="0.25">
      <c r="D370" s="27"/>
      <c r="E370" s="27"/>
    </row>
    <row r="371" spans="4:5" ht="15.75" customHeight="1" x14ac:dyDescent="0.25">
      <c r="D371" s="27"/>
      <c r="E371" s="27"/>
    </row>
    <row r="372" spans="4:5" ht="15.75" customHeight="1" x14ac:dyDescent="0.25">
      <c r="D372" s="27"/>
      <c r="E372" s="27"/>
    </row>
    <row r="373" spans="4:5" ht="15.75" customHeight="1" x14ac:dyDescent="0.25">
      <c r="D373" s="27"/>
      <c r="E373" s="27"/>
    </row>
    <row r="374" spans="4:5" ht="15.75" customHeight="1" x14ac:dyDescent="0.25">
      <c r="D374" s="27"/>
      <c r="E374" s="27"/>
    </row>
    <row r="375" spans="4:5" ht="15.75" customHeight="1" x14ac:dyDescent="0.25">
      <c r="D375" s="27"/>
      <c r="E375" s="27"/>
    </row>
    <row r="376" spans="4:5" ht="15.75" customHeight="1" x14ac:dyDescent="0.25">
      <c r="D376" s="27"/>
      <c r="E376" s="27"/>
    </row>
    <row r="377" spans="4:5" ht="15.75" customHeight="1" x14ac:dyDescent="0.25">
      <c r="D377" s="27"/>
      <c r="E377" s="27"/>
    </row>
    <row r="378" spans="4:5" ht="15.75" customHeight="1" x14ac:dyDescent="0.25">
      <c r="D378" s="27"/>
      <c r="E378" s="27"/>
    </row>
    <row r="379" spans="4:5" ht="15.75" customHeight="1" x14ac:dyDescent="0.25">
      <c r="D379" s="27"/>
      <c r="E379" s="27"/>
    </row>
    <row r="380" spans="4:5" ht="15.75" customHeight="1" x14ac:dyDescent="0.25">
      <c r="D380" s="27"/>
      <c r="E380" s="27"/>
    </row>
    <row r="381" spans="4:5" ht="15.75" customHeight="1" x14ac:dyDescent="0.25">
      <c r="D381" s="27"/>
      <c r="E381" s="27"/>
    </row>
    <row r="382" spans="4:5" ht="15.75" customHeight="1" x14ac:dyDescent="0.25">
      <c r="D382" s="27"/>
      <c r="E382" s="27"/>
    </row>
    <row r="383" spans="4:5" ht="15.75" customHeight="1" x14ac:dyDescent="0.25">
      <c r="D383" s="27"/>
      <c r="E383" s="27"/>
    </row>
    <row r="384" spans="4:5" ht="15.75" customHeight="1" x14ac:dyDescent="0.25">
      <c r="D384" s="27"/>
      <c r="E384" s="27"/>
    </row>
    <row r="385" spans="4:5" ht="15.75" customHeight="1" x14ac:dyDescent="0.25">
      <c r="D385" s="27"/>
      <c r="E385" s="27"/>
    </row>
    <row r="386" spans="4:5" ht="15.75" customHeight="1" x14ac:dyDescent="0.25">
      <c r="D386" s="27"/>
      <c r="E386" s="27"/>
    </row>
    <row r="387" spans="4:5" ht="15.75" customHeight="1" x14ac:dyDescent="0.25">
      <c r="D387" s="27"/>
      <c r="E387" s="27"/>
    </row>
    <row r="388" spans="4:5" ht="15.75" customHeight="1" x14ac:dyDescent="0.25">
      <c r="D388" s="27"/>
      <c r="E388" s="27"/>
    </row>
    <row r="389" spans="4:5" ht="15.75" customHeight="1" x14ac:dyDescent="0.25">
      <c r="D389" s="27"/>
      <c r="E389" s="27"/>
    </row>
    <row r="390" spans="4:5" ht="15.75" customHeight="1" x14ac:dyDescent="0.25">
      <c r="D390" s="27"/>
      <c r="E390" s="27"/>
    </row>
    <row r="391" spans="4:5" ht="15.75" customHeight="1" x14ac:dyDescent="0.25">
      <c r="D391" s="27"/>
      <c r="E391" s="27"/>
    </row>
    <row r="392" spans="4:5" ht="15.75" customHeight="1" x14ac:dyDescent="0.25">
      <c r="D392" s="27"/>
      <c r="E392" s="27"/>
    </row>
    <row r="393" spans="4:5" ht="15.75" customHeight="1" x14ac:dyDescent="0.25">
      <c r="D393" s="27"/>
      <c r="E393" s="27"/>
    </row>
    <row r="394" spans="4:5" ht="15.75" customHeight="1" x14ac:dyDescent="0.25">
      <c r="D394" s="27"/>
      <c r="E394" s="27"/>
    </row>
    <row r="395" spans="4:5" ht="15.75" customHeight="1" x14ac:dyDescent="0.25">
      <c r="D395" s="27"/>
      <c r="E395" s="27"/>
    </row>
    <row r="396" spans="4:5" ht="15.75" customHeight="1" x14ac:dyDescent="0.25">
      <c r="D396" s="27"/>
      <c r="E396" s="27"/>
    </row>
    <row r="397" spans="4:5" ht="15.75" customHeight="1" x14ac:dyDescent="0.25">
      <c r="D397" s="27"/>
      <c r="E397" s="27"/>
    </row>
    <row r="398" spans="4:5" ht="15.75" customHeight="1" x14ac:dyDescent="0.25">
      <c r="D398" s="27"/>
      <c r="E398" s="27"/>
    </row>
    <row r="399" spans="4:5" ht="15.75" customHeight="1" x14ac:dyDescent="0.25">
      <c r="D399" s="27"/>
      <c r="E399" s="27"/>
    </row>
    <row r="400" spans="4:5" ht="15.75" customHeight="1" x14ac:dyDescent="0.25">
      <c r="D400" s="27"/>
      <c r="E400" s="27"/>
    </row>
    <row r="401" spans="4:5" ht="15.75" customHeight="1" x14ac:dyDescent="0.25">
      <c r="D401" s="27"/>
      <c r="E401" s="27"/>
    </row>
    <row r="402" spans="4:5" ht="15.75" customHeight="1" x14ac:dyDescent="0.25">
      <c r="D402" s="27"/>
      <c r="E402" s="27"/>
    </row>
    <row r="403" spans="4:5" ht="15.75" customHeight="1" x14ac:dyDescent="0.25">
      <c r="D403" s="27"/>
      <c r="E403" s="27"/>
    </row>
    <row r="404" spans="4:5" ht="15.75" customHeight="1" x14ac:dyDescent="0.25">
      <c r="D404" s="27"/>
      <c r="E404" s="27"/>
    </row>
    <row r="405" spans="4:5" ht="15.75" customHeight="1" x14ac:dyDescent="0.25">
      <c r="D405" s="27"/>
      <c r="E405" s="27"/>
    </row>
    <row r="406" spans="4:5" ht="15.75" customHeight="1" x14ac:dyDescent="0.25">
      <c r="D406" s="27"/>
      <c r="E406" s="27"/>
    </row>
    <row r="407" spans="4:5" ht="15.75" customHeight="1" x14ac:dyDescent="0.25">
      <c r="D407" s="27"/>
      <c r="E407" s="27"/>
    </row>
    <row r="408" spans="4:5" ht="15.75" customHeight="1" x14ac:dyDescent="0.25">
      <c r="D408" s="27"/>
      <c r="E408" s="27"/>
    </row>
    <row r="409" spans="4:5" ht="15.75" customHeight="1" x14ac:dyDescent="0.25">
      <c r="D409" s="27"/>
      <c r="E409" s="27"/>
    </row>
    <row r="410" spans="4:5" ht="15.75" customHeight="1" x14ac:dyDescent="0.25">
      <c r="D410" s="27"/>
      <c r="E410" s="27"/>
    </row>
    <row r="411" spans="4:5" ht="15.75" customHeight="1" x14ac:dyDescent="0.25">
      <c r="D411" s="27"/>
      <c r="E411" s="27"/>
    </row>
    <row r="412" spans="4:5" ht="15.75" customHeight="1" x14ac:dyDescent="0.25">
      <c r="D412" s="27"/>
      <c r="E412" s="27"/>
    </row>
    <row r="413" spans="4:5" ht="15.75" customHeight="1" x14ac:dyDescent="0.25">
      <c r="D413" s="27"/>
      <c r="E413" s="27"/>
    </row>
    <row r="414" spans="4:5" ht="15.75" customHeight="1" x14ac:dyDescent="0.25">
      <c r="D414" s="27"/>
      <c r="E414" s="27"/>
    </row>
    <row r="415" spans="4:5" ht="15.75" customHeight="1" x14ac:dyDescent="0.25">
      <c r="D415" s="27"/>
      <c r="E415" s="27"/>
    </row>
    <row r="416" spans="4:5" ht="15.75" customHeight="1" x14ac:dyDescent="0.25">
      <c r="D416" s="27"/>
      <c r="E416" s="27"/>
    </row>
    <row r="417" spans="4:5" ht="15.75" customHeight="1" x14ac:dyDescent="0.25">
      <c r="D417" s="27"/>
      <c r="E417" s="27"/>
    </row>
    <row r="418" spans="4:5" ht="15.75" customHeight="1" x14ac:dyDescent="0.25">
      <c r="D418" s="27"/>
      <c r="E418" s="27"/>
    </row>
    <row r="419" spans="4:5" ht="15.75" customHeight="1" x14ac:dyDescent="0.25">
      <c r="D419" s="27"/>
      <c r="E419" s="27"/>
    </row>
    <row r="420" spans="4:5" ht="15.75" customHeight="1" x14ac:dyDescent="0.25">
      <c r="D420" s="27"/>
      <c r="E420" s="27"/>
    </row>
    <row r="421" spans="4:5" ht="15.75" customHeight="1" x14ac:dyDescent="0.25">
      <c r="D421" s="27"/>
      <c r="E421" s="27"/>
    </row>
    <row r="422" spans="4:5" ht="15.75" customHeight="1" x14ac:dyDescent="0.25">
      <c r="D422" s="27"/>
      <c r="E422" s="27"/>
    </row>
    <row r="423" spans="4:5" ht="15.75" customHeight="1" x14ac:dyDescent="0.25">
      <c r="D423" s="27"/>
      <c r="E423" s="27"/>
    </row>
    <row r="424" spans="4:5" ht="15.75" customHeight="1" x14ac:dyDescent="0.25">
      <c r="D424" s="27"/>
      <c r="E424" s="27"/>
    </row>
    <row r="425" spans="4:5" ht="15.75" customHeight="1" x14ac:dyDescent="0.25">
      <c r="D425" s="27"/>
      <c r="E425" s="27"/>
    </row>
    <row r="426" spans="4:5" ht="15.75" customHeight="1" x14ac:dyDescent="0.25">
      <c r="D426" s="27"/>
      <c r="E426" s="27"/>
    </row>
    <row r="427" spans="4:5" ht="15.75" customHeight="1" x14ac:dyDescent="0.25">
      <c r="D427" s="27"/>
      <c r="E427" s="27"/>
    </row>
    <row r="428" spans="4:5" ht="15.75" customHeight="1" x14ac:dyDescent="0.25">
      <c r="D428" s="27"/>
      <c r="E428" s="27"/>
    </row>
    <row r="429" spans="4:5" ht="15.75" customHeight="1" x14ac:dyDescent="0.25">
      <c r="D429" s="27"/>
      <c r="E429" s="27"/>
    </row>
    <row r="430" spans="4:5" ht="15.75" customHeight="1" x14ac:dyDescent="0.25">
      <c r="D430" s="27"/>
      <c r="E430" s="27"/>
    </row>
    <row r="431" spans="4:5" ht="15.75" customHeight="1" x14ac:dyDescent="0.25">
      <c r="D431" s="27"/>
      <c r="E431" s="27"/>
    </row>
    <row r="432" spans="4:5" ht="15.75" customHeight="1" x14ac:dyDescent="0.25">
      <c r="D432" s="27"/>
      <c r="E432" s="27"/>
    </row>
    <row r="433" spans="4:5" ht="15.75" customHeight="1" x14ac:dyDescent="0.25">
      <c r="D433" s="27"/>
      <c r="E433" s="27"/>
    </row>
    <row r="434" spans="4:5" ht="15.75" customHeight="1" x14ac:dyDescent="0.25">
      <c r="D434" s="27"/>
      <c r="E434" s="27"/>
    </row>
    <row r="435" spans="4:5" ht="15.75" customHeight="1" x14ac:dyDescent="0.25">
      <c r="D435" s="27"/>
      <c r="E435" s="27"/>
    </row>
    <row r="436" spans="4:5" ht="15.75" customHeight="1" x14ac:dyDescent="0.25">
      <c r="D436" s="27"/>
      <c r="E436" s="27"/>
    </row>
    <row r="437" spans="4:5" ht="15.75" customHeight="1" x14ac:dyDescent="0.25">
      <c r="D437" s="27"/>
      <c r="E437" s="27"/>
    </row>
    <row r="438" spans="4:5" ht="15.75" customHeight="1" x14ac:dyDescent="0.25">
      <c r="D438" s="27"/>
      <c r="E438" s="27"/>
    </row>
    <row r="439" spans="4:5" ht="15.75" customHeight="1" x14ac:dyDescent="0.25">
      <c r="D439" s="27"/>
      <c r="E439" s="27"/>
    </row>
    <row r="440" spans="4:5" ht="15.75" customHeight="1" x14ac:dyDescent="0.25">
      <c r="D440" s="27"/>
      <c r="E440" s="27"/>
    </row>
    <row r="441" spans="4:5" ht="15.75" customHeight="1" x14ac:dyDescent="0.25">
      <c r="D441" s="27"/>
      <c r="E441" s="27"/>
    </row>
    <row r="442" spans="4:5" ht="15.75" customHeight="1" x14ac:dyDescent="0.25">
      <c r="D442" s="27"/>
      <c r="E442" s="27"/>
    </row>
    <row r="443" spans="4:5" ht="15.75" customHeight="1" x14ac:dyDescent="0.25">
      <c r="D443" s="27"/>
      <c r="E443" s="27"/>
    </row>
    <row r="444" spans="4:5" ht="15.75" customHeight="1" x14ac:dyDescent="0.25">
      <c r="D444" s="27"/>
      <c r="E444" s="27"/>
    </row>
    <row r="445" spans="4:5" ht="15.75" customHeight="1" x14ac:dyDescent="0.25">
      <c r="D445" s="27"/>
      <c r="E445" s="27"/>
    </row>
    <row r="446" spans="4:5" ht="15.75" customHeight="1" x14ac:dyDescent="0.25">
      <c r="D446" s="27"/>
      <c r="E446" s="27"/>
    </row>
    <row r="447" spans="4:5" ht="15.75" customHeight="1" x14ac:dyDescent="0.25">
      <c r="D447" s="27"/>
      <c r="E447" s="27"/>
    </row>
    <row r="448" spans="4:5" ht="15.75" customHeight="1" x14ac:dyDescent="0.25">
      <c r="D448" s="27"/>
      <c r="E448" s="27"/>
    </row>
    <row r="449" spans="4:5" ht="15.75" customHeight="1" x14ac:dyDescent="0.25">
      <c r="D449" s="27"/>
      <c r="E449" s="27"/>
    </row>
    <row r="450" spans="4:5" ht="15.75" customHeight="1" x14ac:dyDescent="0.25">
      <c r="D450" s="27"/>
      <c r="E450" s="27"/>
    </row>
    <row r="451" spans="4:5" ht="15.75" customHeight="1" x14ac:dyDescent="0.25">
      <c r="D451" s="27"/>
      <c r="E451" s="27"/>
    </row>
    <row r="452" spans="4:5" ht="15.75" customHeight="1" x14ac:dyDescent="0.25">
      <c r="D452" s="27"/>
      <c r="E452" s="27"/>
    </row>
    <row r="453" spans="4:5" ht="15.75" customHeight="1" x14ac:dyDescent="0.25">
      <c r="D453" s="27"/>
      <c r="E453" s="27"/>
    </row>
    <row r="454" spans="4:5" ht="15.75" customHeight="1" x14ac:dyDescent="0.25">
      <c r="D454" s="27"/>
      <c r="E454" s="27"/>
    </row>
    <row r="455" spans="4:5" ht="15.75" customHeight="1" x14ac:dyDescent="0.25">
      <c r="D455" s="27"/>
      <c r="E455" s="27"/>
    </row>
    <row r="456" spans="4:5" ht="15.75" customHeight="1" x14ac:dyDescent="0.25">
      <c r="D456" s="27"/>
      <c r="E456" s="27"/>
    </row>
    <row r="457" spans="4:5" ht="15.75" customHeight="1" x14ac:dyDescent="0.25">
      <c r="D457" s="27"/>
      <c r="E457" s="27"/>
    </row>
    <row r="458" spans="4:5" ht="15.75" customHeight="1" x14ac:dyDescent="0.25">
      <c r="D458" s="27"/>
      <c r="E458" s="27"/>
    </row>
    <row r="459" spans="4:5" ht="15.75" customHeight="1" x14ac:dyDescent="0.25">
      <c r="D459" s="27"/>
      <c r="E459" s="27"/>
    </row>
    <row r="460" spans="4:5" ht="15.75" customHeight="1" x14ac:dyDescent="0.25">
      <c r="D460" s="27"/>
      <c r="E460" s="27"/>
    </row>
    <row r="461" spans="4:5" ht="15.75" customHeight="1" x14ac:dyDescent="0.25">
      <c r="D461" s="27"/>
      <c r="E461" s="27"/>
    </row>
    <row r="462" spans="4:5" ht="15.75" customHeight="1" x14ac:dyDescent="0.25">
      <c r="D462" s="27"/>
      <c r="E462" s="27"/>
    </row>
    <row r="463" spans="4:5" ht="15.75" customHeight="1" x14ac:dyDescent="0.25">
      <c r="D463" s="27"/>
      <c r="E463" s="27"/>
    </row>
    <row r="464" spans="4:5" ht="15.75" customHeight="1" x14ac:dyDescent="0.25">
      <c r="D464" s="27"/>
      <c r="E464" s="27"/>
    </row>
    <row r="465" spans="4:5" ht="15.75" customHeight="1" x14ac:dyDescent="0.25">
      <c r="D465" s="27"/>
      <c r="E465" s="27"/>
    </row>
    <row r="466" spans="4:5" ht="15.75" customHeight="1" x14ac:dyDescent="0.25">
      <c r="D466" s="27"/>
      <c r="E466" s="27"/>
    </row>
    <row r="467" spans="4:5" ht="15.75" customHeight="1" x14ac:dyDescent="0.25">
      <c r="D467" s="27"/>
      <c r="E467" s="27"/>
    </row>
    <row r="468" spans="4:5" ht="15.75" customHeight="1" x14ac:dyDescent="0.25">
      <c r="D468" s="27"/>
      <c r="E468" s="27"/>
    </row>
    <row r="469" spans="4:5" ht="15.75" customHeight="1" x14ac:dyDescent="0.25">
      <c r="D469" s="27"/>
      <c r="E469" s="27"/>
    </row>
    <row r="470" spans="4:5" ht="15.75" customHeight="1" x14ac:dyDescent="0.25">
      <c r="D470" s="27"/>
      <c r="E470" s="27"/>
    </row>
    <row r="471" spans="4:5" ht="15.75" customHeight="1" x14ac:dyDescent="0.25">
      <c r="D471" s="27"/>
      <c r="E471" s="27"/>
    </row>
    <row r="472" spans="4:5" ht="15.75" customHeight="1" x14ac:dyDescent="0.25">
      <c r="D472" s="27"/>
      <c r="E472" s="27"/>
    </row>
    <row r="473" spans="4:5" ht="15.75" customHeight="1" x14ac:dyDescent="0.25">
      <c r="D473" s="27"/>
      <c r="E473" s="27"/>
    </row>
    <row r="474" spans="4:5" ht="15.75" customHeight="1" x14ac:dyDescent="0.25">
      <c r="D474" s="27"/>
      <c r="E474" s="27"/>
    </row>
    <row r="475" spans="4:5" ht="15.75" customHeight="1" x14ac:dyDescent="0.25">
      <c r="D475" s="27"/>
      <c r="E475" s="27"/>
    </row>
    <row r="476" spans="4:5" ht="15.75" customHeight="1" x14ac:dyDescent="0.25">
      <c r="D476" s="27"/>
      <c r="E476" s="27"/>
    </row>
    <row r="477" spans="4:5" ht="15.75" customHeight="1" x14ac:dyDescent="0.25">
      <c r="D477" s="27"/>
      <c r="E477" s="27"/>
    </row>
    <row r="478" spans="4:5" ht="15.75" customHeight="1" x14ac:dyDescent="0.25">
      <c r="D478" s="27"/>
      <c r="E478" s="27"/>
    </row>
    <row r="479" spans="4:5" ht="15.75" customHeight="1" x14ac:dyDescent="0.25">
      <c r="D479" s="27"/>
      <c r="E479" s="27"/>
    </row>
    <row r="480" spans="4:5" ht="15.75" customHeight="1" x14ac:dyDescent="0.25">
      <c r="D480" s="27"/>
      <c r="E480" s="27"/>
    </row>
    <row r="481" spans="4:5" ht="15.75" customHeight="1" x14ac:dyDescent="0.25">
      <c r="D481" s="27"/>
      <c r="E481" s="27"/>
    </row>
    <row r="482" spans="4:5" ht="15.75" customHeight="1" x14ac:dyDescent="0.25">
      <c r="D482" s="27"/>
      <c r="E482" s="27"/>
    </row>
    <row r="483" spans="4:5" ht="15.75" customHeight="1" x14ac:dyDescent="0.25">
      <c r="D483" s="27"/>
      <c r="E483" s="27"/>
    </row>
    <row r="484" spans="4:5" ht="15.75" customHeight="1" x14ac:dyDescent="0.25">
      <c r="D484" s="27"/>
      <c r="E484" s="27"/>
    </row>
    <row r="485" spans="4:5" ht="15.75" customHeight="1" x14ac:dyDescent="0.25">
      <c r="D485" s="27"/>
      <c r="E485" s="27"/>
    </row>
    <row r="486" spans="4:5" ht="15.75" customHeight="1" x14ac:dyDescent="0.25">
      <c r="D486" s="27"/>
      <c r="E486" s="27"/>
    </row>
    <row r="487" spans="4:5" ht="15.75" customHeight="1" x14ac:dyDescent="0.25">
      <c r="D487" s="27"/>
      <c r="E487" s="27"/>
    </row>
    <row r="488" spans="4:5" ht="15.75" customHeight="1" x14ac:dyDescent="0.25">
      <c r="D488" s="27"/>
      <c r="E488" s="27"/>
    </row>
    <row r="489" spans="4:5" ht="15.75" customHeight="1" x14ac:dyDescent="0.25">
      <c r="D489" s="27"/>
      <c r="E489" s="27"/>
    </row>
    <row r="490" spans="4:5" ht="15.75" customHeight="1" x14ac:dyDescent="0.25">
      <c r="D490" s="27"/>
      <c r="E490" s="27"/>
    </row>
    <row r="491" spans="4:5" ht="15.75" customHeight="1" x14ac:dyDescent="0.25">
      <c r="D491" s="27"/>
      <c r="E491" s="27"/>
    </row>
    <row r="492" spans="4:5" ht="15.75" customHeight="1" x14ac:dyDescent="0.25">
      <c r="D492" s="27"/>
      <c r="E492" s="27"/>
    </row>
    <row r="493" spans="4:5" ht="15.75" customHeight="1" x14ac:dyDescent="0.25">
      <c r="D493" s="27"/>
      <c r="E493" s="27"/>
    </row>
    <row r="494" spans="4:5" ht="15.75" customHeight="1" x14ac:dyDescent="0.25">
      <c r="D494" s="27"/>
      <c r="E494" s="27"/>
    </row>
    <row r="495" spans="4:5" ht="15.75" customHeight="1" x14ac:dyDescent="0.25">
      <c r="D495" s="27"/>
      <c r="E495" s="27"/>
    </row>
    <row r="496" spans="4:5" ht="15.75" customHeight="1" x14ac:dyDescent="0.25">
      <c r="D496" s="27"/>
      <c r="E496" s="27"/>
    </row>
    <row r="497" spans="4:5" ht="15.75" customHeight="1" x14ac:dyDescent="0.25">
      <c r="D497" s="27"/>
      <c r="E497" s="27"/>
    </row>
    <row r="498" spans="4:5" ht="15.75" customHeight="1" x14ac:dyDescent="0.25">
      <c r="D498" s="27"/>
      <c r="E498" s="27"/>
    </row>
    <row r="499" spans="4:5" ht="15.75" customHeight="1" x14ac:dyDescent="0.25">
      <c r="D499" s="27"/>
      <c r="E499" s="27"/>
    </row>
    <row r="500" spans="4:5" ht="15.75" customHeight="1" x14ac:dyDescent="0.25">
      <c r="D500" s="27"/>
      <c r="E500" s="27"/>
    </row>
    <row r="501" spans="4:5" ht="15.75" customHeight="1" x14ac:dyDescent="0.25">
      <c r="D501" s="27"/>
      <c r="E501" s="27"/>
    </row>
    <row r="502" spans="4:5" ht="15.75" customHeight="1" x14ac:dyDescent="0.25">
      <c r="D502" s="27"/>
      <c r="E502" s="27"/>
    </row>
    <row r="503" spans="4:5" ht="15.75" customHeight="1" x14ac:dyDescent="0.25">
      <c r="D503" s="27"/>
      <c r="E503" s="27"/>
    </row>
    <row r="504" spans="4:5" ht="15.75" customHeight="1" x14ac:dyDescent="0.25">
      <c r="D504" s="27"/>
      <c r="E504" s="27"/>
    </row>
    <row r="505" spans="4:5" ht="15.75" customHeight="1" x14ac:dyDescent="0.25">
      <c r="D505" s="27"/>
      <c r="E505" s="27"/>
    </row>
    <row r="506" spans="4:5" ht="15.75" customHeight="1" x14ac:dyDescent="0.25">
      <c r="D506" s="27"/>
      <c r="E506" s="27"/>
    </row>
    <row r="507" spans="4:5" ht="15.75" customHeight="1" x14ac:dyDescent="0.25">
      <c r="D507" s="27"/>
      <c r="E507" s="27"/>
    </row>
    <row r="508" spans="4:5" ht="15.75" customHeight="1" x14ac:dyDescent="0.25">
      <c r="D508" s="27"/>
      <c r="E508" s="27"/>
    </row>
    <row r="509" spans="4:5" ht="15.75" customHeight="1" x14ac:dyDescent="0.25">
      <c r="D509" s="27"/>
      <c r="E509" s="27"/>
    </row>
    <row r="510" spans="4:5" ht="15.75" customHeight="1" x14ac:dyDescent="0.25">
      <c r="D510" s="27"/>
      <c r="E510" s="27"/>
    </row>
    <row r="511" spans="4:5" ht="15.75" customHeight="1" x14ac:dyDescent="0.25">
      <c r="D511" s="27"/>
      <c r="E511" s="27"/>
    </row>
    <row r="512" spans="4:5" ht="15.75" customHeight="1" x14ac:dyDescent="0.25">
      <c r="D512" s="27"/>
      <c r="E512" s="27"/>
    </row>
    <row r="513" spans="4:5" ht="15.75" customHeight="1" x14ac:dyDescent="0.25">
      <c r="D513" s="27"/>
      <c r="E513" s="27"/>
    </row>
    <row r="514" spans="4:5" ht="15.75" customHeight="1" x14ac:dyDescent="0.25">
      <c r="D514" s="27"/>
      <c r="E514" s="27"/>
    </row>
    <row r="515" spans="4:5" ht="15.75" customHeight="1" x14ac:dyDescent="0.25">
      <c r="D515" s="27"/>
      <c r="E515" s="27"/>
    </row>
    <row r="516" spans="4:5" ht="15.75" customHeight="1" x14ac:dyDescent="0.25">
      <c r="D516" s="27"/>
      <c r="E516" s="27"/>
    </row>
    <row r="517" spans="4:5" ht="15.75" customHeight="1" x14ac:dyDescent="0.25">
      <c r="D517" s="27"/>
      <c r="E517" s="27"/>
    </row>
    <row r="518" spans="4:5" ht="15.75" customHeight="1" x14ac:dyDescent="0.25">
      <c r="D518" s="27"/>
      <c r="E518" s="27"/>
    </row>
    <row r="519" spans="4:5" ht="15.75" customHeight="1" x14ac:dyDescent="0.25">
      <c r="D519" s="27"/>
      <c r="E519" s="27"/>
    </row>
    <row r="520" spans="4:5" ht="15.75" customHeight="1" x14ac:dyDescent="0.25">
      <c r="D520" s="27"/>
      <c r="E520" s="27"/>
    </row>
    <row r="521" spans="4:5" ht="15.75" customHeight="1" x14ac:dyDescent="0.25">
      <c r="D521" s="27"/>
      <c r="E521" s="27"/>
    </row>
    <row r="522" spans="4:5" ht="15.75" customHeight="1" x14ac:dyDescent="0.25">
      <c r="D522" s="27"/>
      <c r="E522" s="27"/>
    </row>
    <row r="523" spans="4:5" ht="15.75" customHeight="1" x14ac:dyDescent="0.25">
      <c r="D523" s="27"/>
      <c r="E523" s="27"/>
    </row>
    <row r="524" spans="4:5" ht="15.75" customHeight="1" x14ac:dyDescent="0.25">
      <c r="D524" s="27"/>
      <c r="E524" s="27"/>
    </row>
    <row r="525" spans="4:5" ht="15.75" customHeight="1" x14ac:dyDescent="0.25">
      <c r="D525" s="27"/>
      <c r="E525" s="27"/>
    </row>
    <row r="526" spans="4:5" ht="15.75" customHeight="1" x14ac:dyDescent="0.25">
      <c r="D526" s="27"/>
      <c r="E526" s="27"/>
    </row>
    <row r="527" spans="4:5" ht="15.75" customHeight="1" x14ac:dyDescent="0.25">
      <c r="D527" s="27"/>
      <c r="E527" s="27"/>
    </row>
    <row r="528" spans="4:5" ht="15.75" customHeight="1" x14ac:dyDescent="0.25">
      <c r="D528" s="27"/>
      <c r="E528" s="27"/>
    </row>
    <row r="529" spans="4:5" ht="15.75" customHeight="1" x14ac:dyDescent="0.25">
      <c r="D529" s="27"/>
      <c r="E529" s="27"/>
    </row>
    <row r="530" spans="4:5" ht="15.75" customHeight="1" x14ac:dyDescent="0.25">
      <c r="D530" s="27"/>
      <c r="E530" s="27"/>
    </row>
    <row r="531" spans="4:5" ht="15.75" customHeight="1" x14ac:dyDescent="0.25">
      <c r="D531" s="27"/>
      <c r="E531" s="27"/>
    </row>
    <row r="532" spans="4:5" ht="15.75" customHeight="1" x14ac:dyDescent="0.25">
      <c r="D532" s="27"/>
      <c r="E532" s="27"/>
    </row>
    <row r="533" spans="4:5" ht="15.75" customHeight="1" x14ac:dyDescent="0.25">
      <c r="D533" s="27"/>
      <c r="E533" s="27"/>
    </row>
    <row r="534" spans="4:5" ht="15.75" customHeight="1" x14ac:dyDescent="0.25">
      <c r="D534" s="27"/>
      <c r="E534" s="27"/>
    </row>
    <row r="535" spans="4:5" ht="15.75" customHeight="1" x14ac:dyDescent="0.25">
      <c r="D535" s="27"/>
      <c r="E535" s="27"/>
    </row>
    <row r="536" spans="4:5" ht="15.75" customHeight="1" x14ac:dyDescent="0.25">
      <c r="D536" s="27"/>
      <c r="E536" s="27"/>
    </row>
    <row r="537" spans="4:5" ht="15.75" customHeight="1" x14ac:dyDescent="0.25">
      <c r="D537" s="27"/>
      <c r="E537" s="27"/>
    </row>
    <row r="538" spans="4:5" ht="15.75" customHeight="1" x14ac:dyDescent="0.25">
      <c r="D538" s="27"/>
      <c r="E538" s="27"/>
    </row>
    <row r="539" spans="4:5" ht="15.75" customHeight="1" x14ac:dyDescent="0.25">
      <c r="D539" s="27"/>
      <c r="E539" s="27"/>
    </row>
    <row r="540" spans="4:5" ht="15.75" customHeight="1" x14ac:dyDescent="0.25">
      <c r="D540" s="27"/>
      <c r="E540" s="27"/>
    </row>
    <row r="541" spans="4:5" ht="15.75" customHeight="1" x14ac:dyDescent="0.25">
      <c r="D541" s="27"/>
      <c r="E541" s="27"/>
    </row>
    <row r="542" spans="4:5" ht="15.75" customHeight="1" x14ac:dyDescent="0.25">
      <c r="D542" s="27"/>
      <c r="E542" s="27"/>
    </row>
    <row r="543" spans="4:5" ht="15.75" customHeight="1" x14ac:dyDescent="0.25">
      <c r="D543" s="27"/>
      <c r="E543" s="27"/>
    </row>
    <row r="544" spans="4:5" ht="15.75" customHeight="1" x14ac:dyDescent="0.25">
      <c r="D544" s="27"/>
      <c r="E544" s="27"/>
    </row>
    <row r="545" spans="4:5" ht="15.75" customHeight="1" x14ac:dyDescent="0.25">
      <c r="D545" s="27"/>
      <c r="E545" s="27"/>
    </row>
    <row r="546" spans="4:5" ht="15.75" customHeight="1" x14ac:dyDescent="0.25">
      <c r="D546" s="27"/>
      <c r="E546" s="27"/>
    </row>
    <row r="547" spans="4:5" ht="15.75" customHeight="1" x14ac:dyDescent="0.25">
      <c r="D547" s="27"/>
      <c r="E547" s="27"/>
    </row>
    <row r="548" spans="4:5" ht="15.75" customHeight="1" x14ac:dyDescent="0.25">
      <c r="D548" s="27"/>
      <c r="E548" s="27"/>
    </row>
    <row r="549" spans="4:5" ht="15.75" customHeight="1" x14ac:dyDescent="0.25">
      <c r="D549" s="27"/>
      <c r="E549" s="27"/>
    </row>
    <row r="550" spans="4:5" ht="15.75" customHeight="1" x14ac:dyDescent="0.25">
      <c r="D550" s="27"/>
      <c r="E550" s="27"/>
    </row>
    <row r="551" spans="4:5" ht="15.75" customHeight="1" x14ac:dyDescent="0.25">
      <c r="D551" s="27"/>
      <c r="E551" s="27"/>
    </row>
    <row r="552" spans="4:5" ht="15.75" customHeight="1" x14ac:dyDescent="0.25">
      <c r="D552" s="27"/>
      <c r="E552" s="27"/>
    </row>
    <row r="553" spans="4:5" ht="15.75" customHeight="1" x14ac:dyDescent="0.25">
      <c r="D553" s="27"/>
      <c r="E553" s="27"/>
    </row>
    <row r="554" spans="4:5" ht="15.75" customHeight="1" x14ac:dyDescent="0.25">
      <c r="D554" s="27"/>
      <c r="E554" s="27"/>
    </row>
    <row r="555" spans="4:5" ht="15.75" customHeight="1" x14ac:dyDescent="0.25">
      <c r="D555" s="27"/>
      <c r="E555" s="27"/>
    </row>
    <row r="556" spans="4:5" ht="15.75" customHeight="1" x14ac:dyDescent="0.25">
      <c r="D556" s="27"/>
      <c r="E556" s="27"/>
    </row>
    <row r="557" spans="4:5" ht="15.75" customHeight="1" x14ac:dyDescent="0.25">
      <c r="D557" s="27"/>
      <c r="E557" s="27"/>
    </row>
    <row r="558" spans="4:5" ht="15.75" customHeight="1" x14ac:dyDescent="0.25">
      <c r="D558" s="27"/>
      <c r="E558" s="27"/>
    </row>
    <row r="559" spans="4:5" ht="15.75" customHeight="1" x14ac:dyDescent="0.25">
      <c r="D559" s="27"/>
      <c r="E559" s="27"/>
    </row>
    <row r="560" spans="4:5" ht="15.75" customHeight="1" x14ac:dyDescent="0.25">
      <c r="D560" s="27"/>
      <c r="E560" s="27"/>
    </row>
    <row r="561" spans="4:5" ht="15.75" customHeight="1" x14ac:dyDescent="0.25">
      <c r="D561" s="27"/>
      <c r="E561" s="27"/>
    </row>
    <row r="562" spans="4:5" ht="15.75" customHeight="1" x14ac:dyDescent="0.25">
      <c r="D562" s="27"/>
      <c r="E562" s="27"/>
    </row>
    <row r="563" spans="4:5" ht="15.75" customHeight="1" x14ac:dyDescent="0.25">
      <c r="D563" s="27"/>
      <c r="E563" s="27"/>
    </row>
    <row r="564" spans="4:5" ht="15.75" customHeight="1" x14ac:dyDescent="0.25">
      <c r="D564" s="27"/>
      <c r="E564" s="27"/>
    </row>
    <row r="565" spans="4:5" ht="15.75" customHeight="1" x14ac:dyDescent="0.25">
      <c r="D565" s="27"/>
      <c r="E565" s="27"/>
    </row>
    <row r="566" spans="4:5" ht="15.75" customHeight="1" x14ac:dyDescent="0.25">
      <c r="D566" s="27"/>
      <c r="E566" s="27"/>
    </row>
    <row r="567" spans="4:5" ht="15.75" customHeight="1" x14ac:dyDescent="0.25">
      <c r="D567" s="27"/>
      <c r="E567" s="27"/>
    </row>
    <row r="568" spans="4:5" ht="15.75" customHeight="1" x14ac:dyDescent="0.25">
      <c r="D568" s="27"/>
      <c r="E568" s="27"/>
    </row>
    <row r="569" spans="4:5" ht="15.75" customHeight="1" x14ac:dyDescent="0.25">
      <c r="D569" s="27"/>
      <c r="E569" s="27"/>
    </row>
    <row r="570" spans="4:5" ht="15.75" customHeight="1" x14ac:dyDescent="0.25">
      <c r="D570" s="27"/>
      <c r="E570" s="27"/>
    </row>
    <row r="571" spans="4:5" ht="15.75" customHeight="1" x14ac:dyDescent="0.25">
      <c r="D571" s="27"/>
      <c r="E571" s="27"/>
    </row>
    <row r="572" spans="4:5" ht="15.75" customHeight="1" x14ac:dyDescent="0.25">
      <c r="D572" s="27"/>
      <c r="E572" s="27"/>
    </row>
    <row r="573" spans="4:5" ht="15.75" customHeight="1" x14ac:dyDescent="0.25">
      <c r="D573" s="27"/>
      <c r="E573" s="27"/>
    </row>
    <row r="574" spans="4:5" ht="15.75" customHeight="1" x14ac:dyDescent="0.25">
      <c r="D574" s="27"/>
      <c r="E574" s="27"/>
    </row>
    <row r="575" spans="4:5" ht="15.75" customHeight="1" x14ac:dyDescent="0.25">
      <c r="D575" s="27"/>
      <c r="E575" s="27"/>
    </row>
    <row r="576" spans="4:5" ht="15.75" customHeight="1" x14ac:dyDescent="0.25">
      <c r="D576" s="27"/>
      <c r="E576" s="27"/>
    </row>
    <row r="577" spans="4:5" ht="15.75" customHeight="1" x14ac:dyDescent="0.25">
      <c r="D577" s="27"/>
      <c r="E577" s="27"/>
    </row>
    <row r="578" spans="4:5" ht="15.75" customHeight="1" x14ac:dyDescent="0.25">
      <c r="D578" s="27"/>
      <c r="E578" s="27"/>
    </row>
    <row r="579" spans="4:5" ht="15.75" customHeight="1" x14ac:dyDescent="0.25">
      <c r="D579" s="27"/>
      <c r="E579" s="27"/>
    </row>
    <row r="580" spans="4:5" ht="15.75" customHeight="1" x14ac:dyDescent="0.25">
      <c r="D580" s="27"/>
      <c r="E580" s="27"/>
    </row>
    <row r="581" spans="4:5" ht="15.75" customHeight="1" x14ac:dyDescent="0.25">
      <c r="D581" s="27"/>
      <c r="E581" s="27"/>
    </row>
    <row r="582" spans="4:5" ht="15.75" customHeight="1" x14ac:dyDescent="0.25">
      <c r="D582" s="27"/>
      <c r="E582" s="27"/>
    </row>
    <row r="583" spans="4:5" ht="15.75" customHeight="1" x14ac:dyDescent="0.25">
      <c r="D583" s="27"/>
      <c r="E583" s="27"/>
    </row>
    <row r="584" spans="4:5" ht="15.75" customHeight="1" x14ac:dyDescent="0.25">
      <c r="D584" s="27"/>
      <c r="E584" s="27"/>
    </row>
    <row r="585" spans="4:5" ht="15.75" customHeight="1" x14ac:dyDescent="0.25">
      <c r="D585" s="27"/>
      <c r="E585" s="27"/>
    </row>
    <row r="586" spans="4:5" ht="15.75" customHeight="1" x14ac:dyDescent="0.25">
      <c r="D586" s="27"/>
      <c r="E586" s="27"/>
    </row>
    <row r="587" spans="4:5" ht="15.75" customHeight="1" x14ac:dyDescent="0.25">
      <c r="D587" s="27"/>
      <c r="E587" s="27"/>
    </row>
    <row r="588" spans="4:5" ht="15.75" customHeight="1" x14ac:dyDescent="0.25">
      <c r="D588" s="27"/>
      <c r="E588" s="27"/>
    </row>
    <row r="589" spans="4:5" ht="15.75" customHeight="1" x14ac:dyDescent="0.25">
      <c r="D589" s="27"/>
      <c r="E589" s="27"/>
    </row>
    <row r="590" spans="4:5" ht="15.75" customHeight="1" x14ac:dyDescent="0.25">
      <c r="D590" s="27"/>
      <c r="E590" s="27"/>
    </row>
    <row r="591" spans="4:5" ht="15.75" customHeight="1" x14ac:dyDescent="0.25">
      <c r="D591" s="27"/>
      <c r="E591" s="27"/>
    </row>
    <row r="592" spans="4:5" ht="15.75" customHeight="1" x14ac:dyDescent="0.25">
      <c r="D592" s="27"/>
      <c r="E592" s="27"/>
    </row>
    <row r="593" spans="4:5" ht="15.75" customHeight="1" x14ac:dyDescent="0.25">
      <c r="D593" s="27"/>
      <c r="E593" s="27"/>
    </row>
    <row r="594" spans="4:5" ht="15.75" customHeight="1" x14ac:dyDescent="0.25">
      <c r="D594" s="27"/>
      <c r="E594" s="27"/>
    </row>
    <row r="595" spans="4:5" ht="15.75" customHeight="1" x14ac:dyDescent="0.25">
      <c r="D595" s="27"/>
      <c r="E595" s="27"/>
    </row>
    <row r="596" spans="4:5" ht="15.75" customHeight="1" x14ac:dyDescent="0.25">
      <c r="D596" s="27"/>
      <c r="E596" s="27"/>
    </row>
    <row r="597" spans="4:5" ht="15.75" customHeight="1" x14ac:dyDescent="0.25">
      <c r="D597" s="27"/>
      <c r="E597" s="27"/>
    </row>
    <row r="598" spans="4:5" ht="15.75" customHeight="1" x14ac:dyDescent="0.25">
      <c r="D598" s="27"/>
      <c r="E598" s="27"/>
    </row>
    <row r="599" spans="4:5" ht="15.75" customHeight="1" x14ac:dyDescent="0.25">
      <c r="D599" s="27"/>
      <c r="E599" s="27"/>
    </row>
    <row r="600" spans="4:5" ht="15.75" customHeight="1" x14ac:dyDescent="0.25">
      <c r="D600" s="27"/>
      <c r="E600" s="27"/>
    </row>
    <row r="601" spans="4:5" ht="15.75" customHeight="1" x14ac:dyDescent="0.25">
      <c r="D601" s="27"/>
      <c r="E601" s="27"/>
    </row>
    <row r="602" spans="4:5" ht="15.75" customHeight="1" x14ac:dyDescent="0.25">
      <c r="D602" s="27"/>
      <c r="E602" s="27"/>
    </row>
    <row r="603" spans="4:5" ht="15.75" customHeight="1" x14ac:dyDescent="0.25">
      <c r="D603" s="27"/>
      <c r="E603" s="27"/>
    </row>
    <row r="604" spans="4:5" ht="15.75" customHeight="1" x14ac:dyDescent="0.25">
      <c r="D604" s="27"/>
      <c r="E604" s="27"/>
    </row>
    <row r="605" spans="4:5" ht="15.75" customHeight="1" x14ac:dyDescent="0.25">
      <c r="D605" s="27"/>
      <c r="E605" s="27"/>
    </row>
    <row r="606" spans="4:5" ht="15.75" customHeight="1" x14ac:dyDescent="0.25">
      <c r="D606" s="27"/>
      <c r="E606" s="27"/>
    </row>
    <row r="607" spans="4:5" ht="15.75" customHeight="1" x14ac:dyDescent="0.25">
      <c r="D607" s="27"/>
      <c r="E607" s="27"/>
    </row>
    <row r="608" spans="4:5" ht="15.75" customHeight="1" x14ac:dyDescent="0.25">
      <c r="D608" s="27"/>
      <c r="E608" s="27"/>
    </row>
    <row r="609" spans="4:5" ht="15.75" customHeight="1" x14ac:dyDescent="0.25">
      <c r="D609" s="27"/>
      <c r="E609" s="27"/>
    </row>
    <row r="610" spans="4:5" ht="15.75" customHeight="1" x14ac:dyDescent="0.25">
      <c r="D610" s="27"/>
      <c r="E610" s="27"/>
    </row>
    <row r="611" spans="4:5" ht="15.75" customHeight="1" x14ac:dyDescent="0.25">
      <c r="D611" s="27"/>
      <c r="E611" s="27"/>
    </row>
    <row r="612" spans="4:5" ht="15.75" customHeight="1" x14ac:dyDescent="0.25">
      <c r="D612" s="27"/>
      <c r="E612" s="27"/>
    </row>
    <row r="613" spans="4:5" ht="15.75" customHeight="1" x14ac:dyDescent="0.25">
      <c r="D613" s="27"/>
      <c r="E613" s="27"/>
    </row>
    <row r="614" spans="4:5" ht="15.75" customHeight="1" x14ac:dyDescent="0.25">
      <c r="D614" s="27"/>
      <c r="E614" s="27"/>
    </row>
    <row r="615" spans="4:5" ht="15.75" customHeight="1" x14ac:dyDescent="0.25">
      <c r="D615" s="27"/>
      <c r="E615" s="27"/>
    </row>
    <row r="616" spans="4:5" ht="15.75" customHeight="1" x14ac:dyDescent="0.25">
      <c r="D616" s="27"/>
      <c r="E616" s="27"/>
    </row>
    <row r="617" spans="4:5" ht="15.75" customHeight="1" x14ac:dyDescent="0.25">
      <c r="D617" s="27"/>
      <c r="E617" s="27"/>
    </row>
    <row r="618" spans="4:5" ht="15.75" customHeight="1" x14ac:dyDescent="0.25">
      <c r="D618" s="27"/>
      <c r="E618" s="27"/>
    </row>
    <row r="619" spans="4:5" ht="15.75" customHeight="1" x14ac:dyDescent="0.25">
      <c r="D619" s="27"/>
      <c r="E619" s="27"/>
    </row>
    <row r="620" spans="4:5" ht="15.75" customHeight="1" x14ac:dyDescent="0.25">
      <c r="D620" s="27"/>
      <c r="E620" s="27"/>
    </row>
    <row r="621" spans="4:5" ht="15.75" customHeight="1" x14ac:dyDescent="0.25">
      <c r="D621" s="27"/>
      <c r="E621" s="27"/>
    </row>
    <row r="622" spans="4:5" ht="15.75" customHeight="1" x14ac:dyDescent="0.25">
      <c r="D622" s="27"/>
      <c r="E622" s="27"/>
    </row>
    <row r="623" spans="4:5" ht="15.75" customHeight="1" x14ac:dyDescent="0.25">
      <c r="D623" s="27"/>
      <c r="E623" s="27"/>
    </row>
    <row r="624" spans="4:5" ht="15.75" customHeight="1" x14ac:dyDescent="0.25">
      <c r="D624" s="27"/>
      <c r="E624" s="27"/>
    </row>
    <row r="625" spans="4:5" ht="15.75" customHeight="1" x14ac:dyDescent="0.25">
      <c r="D625" s="27"/>
      <c r="E625" s="27"/>
    </row>
    <row r="626" spans="4:5" ht="15.75" customHeight="1" x14ac:dyDescent="0.25">
      <c r="D626" s="27"/>
      <c r="E626" s="27"/>
    </row>
    <row r="627" spans="4:5" ht="15.75" customHeight="1" x14ac:dyDescent="0.25">
      <c r="D627" s="27"/>
      <c r="E627" s="27"/>
    </row>
    <row r="628" spans="4:5" ht="15.75" customHeight="1" x14ac:dyDescent="0.25">
      <c r="D628" s="27"/>
      <c r="E628" s="27"/>
    </row>
    <row r="629" spans="4:5" ht="15.75" customHeight="1" x14ac:dyDescent="0.25">
      <c r="D629" s="27"/>
      <c r="E629" s="27"/>
    </row>
    <row r="630" spans="4:5" ht="15.75" customHeight="1" x14ac:dyDescent="0.25">
      <c r="D630" s="27"/>
      <c r="E630" s="27"/>
    </row>
    <row r="631" spans="4:5" ht="15.75" customHeight="1" x14ac:dyDescent="0.25">
      <c r="D631" s="27"/>
      <c r="E631" s="27"/>
    </row>
    <row r="632" spans="4:5" ht="15.75" customHeight="1" x14ac:dyDescent="0.25">
      <c r="D632" s="27"/>
      <c r="E632" s="27"/>
    </row>
    <row r="633" spans="4:5" ht="15.75" customHeight="1" x14ac:dyDescent="0.25">
      <c r="D633" s="27"/>
      <c r="E633" s="27"/>
    </row>
    <row r="634" spans="4:5" ht="15.75" customHeight="1" x14ac:dyDescent="0.25">
      <c r="D634" s="27"/>
      <c r="E634" s="27"/>
    </row>
    <row r="635" spans="4:5" ht="15.75" customHeight="1" x14ac:dyDescent="0.25">
      <c r="D635" s="27"/>
      <c r="E635" s="27"/>
    </row>
    <row r="636" spans="4:5" ht="15.75" customHeight="1" x14ac:dyDescent="0.25">
      <c r="D636" s="27"/>
      <c r="E636" s="27"/>
    </row>
    <row r="637" spans="4:5" ht="15.75" customHeight="1" x14ac:dyDescent="0.25">
      <c r="D637" s="27"/>
      <c r="E637" s="27"/>
    </row>
    <row r="638" spans="4:5" ht="15.75" customHeight="1" x14ac:dyDescent="0.25">
      <c r="D638" s="27"/>
      <c r="E638" s="27"/>
    </row>
    <row r="639" spans="4:5" ht="15.75" customHeight="1" x14ac:dyDescent="0.25">
      <c r="D639" s="27"/>
      <c r="E639" s="27"/>
    </row>
    <row r="640" spans="4:5" ht="15.75" customHeight="1" x14ac:dyDescent="0.25">
      <c r="D640" s="27"/>
      <c r="E640" s="27"/>
    </row>
    <row r="641" spans="4:5" ht="15.75" customHeight="1" x14ac:dyDescent="0.25">
      <c r="D641" s="27"/>
      <c r="E641" s="27"/>
    </row>
    <row r="642" spans="4:5" ht="15.75" customHeight="1" x14ac:dyDescent="0.25">
      <c r="D642" s="27"/>
      <c r="E642" s="27"/>
    </row>
    <row r="643" spans="4:5" ht="15.75" customHeight="1" x14ac:dyDescent="0.25">
      <c r="D643" s="27"/>
      <c r="E643" s="27"/>
    </row>
    <row r="644" spans="4:5" ht="15.75" customHeight="1" x14ac:dyDescent="0.25">
      <c r="D644" s="27"/>
      <c r="E644" s="27"/>
    </row>
    <row r="645" spans="4:5" ht="15.75" customHeight="1" x14ac:dyDescent="0.25">
      <c r="D645" s="27"/>
      <c r="E645" s="27"/>
    </row>
    <row r="646" spans="4:5" ht="15.75" customHeight="1" x14ac:dyDescent="0.25">
      <c r="D646" s="27"/>
      <c r="E646" s="27"/>
    </row>
    <row r="647" spans="4:5" ht="15.75" customHeight="1" x14ac:dyDescent="0.25">
      <c r="D647" s="27"/>
      <c r="E647" s="27"/>
    </row>
    <row r="648" spans="4:5" ht="15.75" customHeight="1" x14ac:dyDescent="0.25">
      <c r="D648" s="27"/>
      <c r="E648" s="27"/>
    </row>
    <row r="649" spans="4:5" ht="15.75" customHeight="1" x14ac:dyDescent="0.25">
      <c r="D649" s="27"/>
      <c r="E649" s="27"/>
    </row>
    <row r="650" spans="4:5" ht="15.75" customHeight="1" x14ac:dyDescent="0.25">
      <c r="D650" s="27"/>
      <c r="E650" s="27"/>
    </row>
    <row r="651" spans="4:5" ht="15.75" customHeight="1" x14ac:dyDescent="0.25">
      <c r="D651" s="27"/>
      <c r="E651" s="27"/>
    </row>
    <row r="652" spans="4:5" ht="15.75" customHeight="1" x14ac:dyDescent="0.25">
      <c r="D652" s="27"/>
      <c r="E652" s="27"/>
    </row>
    <row r="653" spans="4:5" ht="15.75" customHeight="1" x14ac:dyDescent="0.25">
      <c r="D653" s="27"/>
      <c r="E653" s="27"/>
    </row>
    <row r="654" spans="4:5" ht="15.75" customHeight="1" x14ac:dyDescent="0.25">
      <c r="D654" s="27"/>
      <c r="E654" s="27"/>
    </row>
    <row r="655" spans="4:5" ht="15.75" customHeight="1" x14ac:dyDescent="0.25">
      <c r="D655" s="27"/>
      <c r="E655" s="27"/>
    </row>
    <row r="656" spans="4:5" ht="15.75" customHeight="1" x14ac:dyDescent="0.25">
      <c r="D656" s="27"/>
      <c r="E656" s="27"/>
    </row>
    <row r="657" spans="4:5" ht="15.75" customHeight="1" x14ac:dyDescent="0.25">
      <c r="D657" s="27"/>
      <c r="E657" s="27"/>
    </row>
    <row r="658" spans="4:5" ht="15.75" customHeight="1" x14ac:dyDescent="0.25">
      <c r="D658" s="27"/>
      <c r="E658" s="27"/>
    </row>
    <row r="659" spans="4:5" ht="15.75" customHeight="1" x14ac:dyDescent="0.25">
      <c r="D659" s="27"/>
      <c r="E659" s="27"/>
    </row>
    <row r="660" spans="4:5" ht="15.75" customHeight="1" x14ac:dyDescent="0.25">
      <c r="D660" s="27"/>
      <c r="E660" s="27"/>
    </row>
    <row r="661" spans="4:5" ht="15.75" customHeight="1" x14ac:dyDescent="0.25">
      <c r="D661" s="27"/>
      <c r="E661" s="27"/>
    </row>
    <row r="662" spans="4:5" ht="15.75" customHeight="1" x14ac:dyDescent="0.25">
      <c r="D662" s="27"/>
      <c r="E662" s="27"/>
    </row>
    <row r="663" spans="4:5" ht="15.75" customHeight="1" x14ac:dyDescent="0.25">
      <c r="D663" s="27"/>
      <c r="E663" s="27"/>
    </row>
    <row r="664" spans="4:5" ht="15.75" customHeight="1" x14ac:dyDescent="0.25">
      <c r="D664" s="27"/>
      <c r="E664" s="27"/>
    </row>
    <row r="665" spans="4:5" ht="15.75" customHeight="1" x14ac:dyDescent="0.25">
      <c r="D665" s="27"/>
      <c r="E665" s="27"/>
    </row>
    <row r="666" spans="4:5" ht="15.75" customHeight="1" x14ac:dyDescent="0.25">
      <c r="D666" s="27"/>
      <c r="E666" s="27"/>
    </row>
    <row r="667" spans="4:5" ht="15.75" customHeight="1" x14ac:dyDescent="0.25">
      <c r="D667" s="27"/>
      <c r="E667" s="27"/>
    </row>
    <row r="668" spans="4:5" ht="15.75" customHeight="1" x14ac:dyDescent="0.25">
      <c r="D668" s="27"/>
      <c r="E668" s="27"/>
    </row>
    <row r="669" spans="4:5" ht="15.75" customHeight="1" x14ac:dyDescent="0.25">
      <c r="D669" s="27"/>
      <c r="E669" s="27"/>
    </row>
    <row r="670" spans="4:5" ht="15.75" customHeight="1" x14ac:dyDescent="0.25">
      <c r="D670" s="27"/>
      <c r="E670" s="27"/>
    </row>
    <row r="671" spans="4:5" ht="15.75" customHeight="1" x14ac:dyDescent="0.25">
      <c r="D671" s="27"/>
      <c r="E671" s="27"/>
    </row>
    <row r="672" spans="4:5" ht="15.75" customHeight="1" x14ac:dyDescent="0.25">
      <c r="D672" s="27"/>
      <c r="E672" s="27"/>
    </row>
    <row r="673" spans="4:5" ht="15.75" customHeight="1" x14ac:dyDescent="0.25">
      <c r="D673" s="27"/>
      <c r="E673" s="27"/>
    </row>
    <row r="674" spans="4:5" ht="15.75" customHeight="1" x14ac:dyDescent="0.25">
      <c r="D674" s="27"/>
      <c r="E674" s="27"/>
    </row>
    <row r="675" spans="4:5" ht="15.75" customHeight="1" x14ac:dyDescent="0.25">
      <c r="D675" s="27"/>
      <c r="E675" s="27"/>
    </row>
    <row r="676" spans="4:5" ht="15.75" customHeight="1" x14ac:dyDescent="0.25">
      <c r="D676" s="27"/>
      <c r="E676" s="27"/>
    </row>
    <row r="677" spans="4:5" ht="15.75" customHeight="1" x14ac:dyDescent="0.25">
      <c r="D677" s="27"/>
      <c r="E677" s="27"/>
    </row>
    <row r="678" spans="4:5" ht="15.75" customHeight="1" x14ac:dyDescent="0.25">
      <c r="D678" s="27"/>
      <c r="E678" s="27"/>
    </row>
    <row r="679" spans="4:5" ht="15.75" customHeight="1" x14ac:dyDescent="0.25">
      <c r="D679" s="27"/>
      <c r="E679" s="27"/>
    </row>
    <row r="680" spans="4:5" ht="15.75" customHeight="1" x14ac:dyDescent="0.25">
      <c r="D680" s="27"/>
      <c r="E680" s="27"/>
    </row>
    <row r="681" spans="4:5" ht="15.75" customHeight="1" x14ac:dyDescent="0.25">
      <c r="D681" s="27"/>
      <c r="E681" s="27"/>
    </row>
    <row r="682" spans="4:5" ht="15.75" customHeight="1" x14ac:dyDescent="0.25">
      <c r="D682" s="27"/>
      <c r="E682" s="27"/>
    </row>
    <row r="683" spans="4:5" ht="15.75" customHeight="1" x14ac:dyDescent="0.25">
      <c r="D683" s="27"/>
      <c r="E683" s="27"/>
    </row>
    <row r="684" spans="4:5" ht="15.75" customHeight="1" x14ac:dyDescent="0.25">
      <c r="D684" s="27"/>
      <c r="E684" s="27"/>
    </row>
    <row r="685" spans="4:5" ht="15.75" customHeight="1" x14ac:dyDescent="0.25">
      <c r="D685" s="27"/>
      <c r="E685" s="27"/>
    </row>
    <row r="686" spans="4:5" ht="15.75" customHeight="1" x14ac:dyDescent="0.25">
      <c r="D686" s="27"/>
      <c r="E686" s="27"/>
    </row>
    <row r="687" spans="4:5" ht="15.75" customHeight="1" x14ac:dyDescent="0.25">
      <c r="D687" s="27"/>
      <c r="E687" s="27"/>
    </row>
    <row r="688" spans="4:5" ht="15.75" customHeight="1" x14ac:dyDescent="0.25">
      <c r="D688" s="27"/>
      <c r="E688" s="27"/>
    </row>
    <row r="689" spans="4:5" ht="15.75" customHeight="1" x14ac:dyDescent="0.25">
      <c r="D689" s="27"/>
      <c r="E689" s="27"/>
    </row>
    <row r="690" spans="4:5" ht="15.75" customHeight="1" x14ac:dyDescent="0.25">
      <c r="D690" s="27"/>
      <c r="E690" s="27"/>
    </row>
    <row r="691" spans="4:5" ht="15.75" customHeight="1" x14ac:dyDescent="0.25">
      <c r="D691" s="27"/>
      <c r="E691" s="27"/>
    </row>
    <row r="692" spans="4:5" ht="15.75" customHeight="1" x14ac:dyDescent="0.25">
      <c r="D692" s="27"/>
      <c r="E692" s="27"/>
    </row>
    <row r="693" spans="4:5" ht="15.75" customHeight="1" x14ac:dyDescent="0.25">
      <c r="D693" s="27"/>
      <c r="E693" s="27"/>
    </row>
    <row r="694" spans="4:5" ht="15.75" customHeight="1" x14ac:dyDescent="0.25">
      <c r="D694" s="27"/>
      <c r="E694" s="27"/>
    </row>
    <row r="695" spans="4:5" ht="15.75" customHeight="1" x14ac:dyDescent="0.25">
      <c r="D695" s="27"/>
      <c r="E695" s="27"/>
    </row>
    <row r="696" spans="4:5" ht="15.75" customHeight="1" x14ac:dyDescent="0.25">
      <c r="D696" s="27"/>
      <c r="E696" s="27"/>
    </row>
    <row r="697" spans="4:5" ht="15.75" customHeight="1" x14ac:dyDescent="0.25">
      <c r="D697" s="27"/>
      <c r="E697" s="27"/>
    </row>
    <row r="698" spans="4:5" ht="15.75" customHeight="1" x14ac:dyDescent="0.25">
      <c r="D698" s="27"/>
      <c r="E698" s="27"/>
    </row>
    <row r="699" spans="4:5" ht="15.75" customHeight="1" x14ac:dyDescent="0.25">
      <c r="D699" s="27"/>
      <c r="E699" s="27"/>
    </row>
    <row r="700" spans="4:5" ht="15.75" customHeight="1" x14ac:dyDescent="0.25">
      <c r="D700" s="27"/>
      <c r="E700" s="27"/>
    </row>
    <row r="701" spans="4:5" ht="15.75" customHeight="1" x14ac:dyDescent="0.25">
      <c r="D701" s="27"/>
      <c r="E701" s="27"/>
    </row>
    <row r="702" spans="4:5" ht="15.75" customHeight="1" x14ac:dyDescent="0.25">
      <c r="D702" s="27"/>
      <c r="E702" s="27"/>
    </row>
    <row r="703" spans="4:5" ht="15.75" customHeight="1" x14ac:dyDescent="0.25">
      <c r="D703" s="27"/>
      <c r="E703" s="27"/>
    </row>
    <row r="704" spans="4:5" ht="15.75" customHeight="1" x14ac:dyDescent="0.25">
      <c r="D704" s="27"/>
      <c r="E704" s="27"/>
    </row>
    <row r="705" spans="4:5" ht="15.75" customHeight="1" x14ac:dyDescent="0.25">
      <c r="D705" s="27"/>
      <c r="E705" s="27"/>
    </row>
    <row r="706" spans="4:5" ht="15.75" customHeight="1" x14ac:dyDescent="0.25">
      <c r="D706" s="27"/>
      <c r="E706" s="27"/>
    </row>
    <row r="707" spans="4:5" ht="15.75" customHeight="1" x14ac:dyDescent="0.25">
      <c r="D707" s="27"/>
      <c r="E707" s="27"/>
    </row>
    <row r="708" spans="4:5" ht="15.75" customHeight="1" x14ac:dyDescent="0.25">
      <c r="D708" s="27"/>
      <c r="E708" s="27"/>
    </row>
    <row r="709" spans="4:5" ht="15.75" customHeight="1" x14ac:dyDescent="0.25">
      <c r="D709" s="27"/>
      <c r="E709" s="27"/>
    </row>
    <row r="710" spans="4:5" ht="15.75" customHeight="1" x14ac:dyDescent="0.25">
      <c r="D710" s="27"/>
      <c r="E710" s="27"/>
    </row>
    <row r="711" spans="4:5" ht="15.75" customHeight="1" x14ac:dyDescent="0.25">
      <c r="D711" s="27"/>
      <c r="E711" s="27"/>
    </row>
    <row r="712" spans="4:5" ht="15.75" customHeight="1" x14ac:dyDescent="0.25">
      <c r="D712" s="27"/>
      <c r="E712" s="27"/>
    </row>
    <row r="713" spans="4:5" ht="15.75" customHeight="1" x14ac:dyDescent="0.25">
      <c r="D713" s="27"/>
      <c r="E713" s="27"/>
    </row>
    <row r="714" spans="4:5" ht="15.75" customHeight="1" x14ac:dyDescent="0.25">
      <c r="D714" s="27"/>
      <c r="E714" s="27"/>
    </row>
    <row r="715" spans="4:5" ht="15.75" customHeight="1" x14ac:dyDescent="0.25">
      <c r="D715" s="27"/>
      <c r="E715" s="27"/>
    </row>
    <row r="716" spans="4:5" ht="15.75" customHeight="1" x14ac:dyDescent="0.25">
      <c r="D716" s="27"/>
      <c r="E716" s="27"/>
    </row>
    <row r="717" spans="4:5" ht="15.75" customHeight="1" x14ac:dyDescent="0.25">
      <c r="D717" s="27"/>
      <c r="E717" s="27"/>
    </row>
    <row r="718" spans="4:5" ht="15.75" customHeight="1" x14ac:dyDescent="0.25">
      <c r="D718" s="27"/>
      <c r="E718" s="27"/>
    </row>
    <row r="719" spans="4:5" ht="15.75" customHeight="1" x14ac:dyDescent="0.25">
      <c r="D719" s="27"/>
      <c r="E719" s="27"/>
    </row>
    <row r="720" spans="4:5" ht="15.75" customHeight="1" x14ac:dyDescent="0.25">
      <c r="D720" s="27"/>
      <c r="E720" s="27"/>
    </row>
    <row r="721" spans="4:5" ht="15.75" customHeight="1" x14ac:dyDescent="0.25">
      <c r="D721" s="27"/>
      <c r="E721" s="27"/>
    </row>
    <row r="722" spans="4:5" ht="15.75" customHeight="1" x14ac:dyDescent="0.25">
      <c r="D722" s="27"/>
      <c r="E722" s="27"/>
    </row>
    <row r="723" spans="4:5" ht="15.75" customHeight="1" x14ac:dyDescent="0.25">
      <c r="D723" s="27"/>
      <c r="E723" s="27"/>
    </row>
    <row r="724" spans="4:5" ht="15.75" customHeight="1" x14ac:dyDescent="0.25">
      <c r="D724" s="27"/>
      <c r="E724" s="27"/>
    </row>
    <row r="725" spans="4:5" ht="15.75" customHeight="1" x14ac:dyDescent="0.25">
      <c r="D725" s="27"/>
      <c r="E725" s="27"/>
    </row>
    <row r="726" spans="4:5" ht="15.75" customHeight="1" x14ac:dyDescent="0.25">
      <c r="D726" s="27"/>
      <c r="E726" s="27"/>
    </row>
    <row r="727" spans="4:5" ht="15.75" customHeight="1" x14ac:dyDescent="0.25">
      <c r="D727" s="27"/>
      <c r="E727" s="27"/>
    </row>
    <row r="728" spans="4:5" ht="15.75" customHeight="1" x14ac:dyDescent="0.25">
      <c r="D728" s="27"/>
      <c r="E728" s="27"/>
    </row>
    <row r="729" spans="4:5" ht="15.75" customHeight="1" x14ac:dyDescent="0.25">
      <c r="D729" s="27"/>
      <c r="E729" s="27"/>
    </row>
    <row r="730" spans="4:5" ht="15.75" customHeight="1" x14ac:dyDescent="0.25">
      <c r="D730" s="27"/>
      <c r="E730" s="27"/>
    </row>
    <row r="731" spans="4:5" ht="15.75" customHeight="1" x14ac:dyDescent="0.25">
      <c r="D731" s="27"/>
      <c r="E731" s="27"/>
    </row>
    <row r="732" spans="4:5" ht="15.75" customHeight="1" x14ac:dyDescent="0.25">
      <c r="D732" s="27"/>
      <c r="E732" s="27"/>
    </row>
    <row r="733" spans="4:5" ht="15.75" customHeight="1" x14ac:dyDescent="0.25">
      <c r="D733" s="27"/>
      <c r="E733" s="27"/>
    </row>
    <row r="734" spans="4:5" ht="15.75" customHeight="1" x14ac:dyDescent="0.25">
      <c r="D734" s="27"/>
      <c r="E734" s="27"/>
    </row>
    <row r="735" spans="4:5" ht="15.75" customHeight="1" x14ac:dyDescent="0.25">
      <c r="D735" s="27"/>
      <c r="E735" s="27"/>
    </row>
    <row r="736" spans="4:5" ht="15.75" customHeight="1" x14ac:dyDescent="0.25">
      <c r="D736" s="27"/>
      <c r="E736" s="27"/>
    </row>
    <row r="737" spans="4:5" ht="15.75" customHeight="1" x14ac:dyDescent="0.25">
      <c r="D737" s="27"/>
      <c r="E737" s="27"/>
    </row>
    <row r="738" spans="4:5" ht="15.75" customHeight="1" x14ac:dyDescent="0.25">
      <c r="D738" s="27"/>
      <c r="E738" s="27"/>
    </row>
    <row r="739" spans="4:5" ht="15.75" customHeight="1" x14ac:dyDescent="0.25">
      <c r="D739" s="27"/>
      <c r="E739" s="27"/>
    </row>
    <row r="740" spans="4:5" ht="15.75" customHeight="1" x14ac:dyDescent="0.25">
      <c r="D740" s="27"/>
      <c r="E740" s="27"/>
    </row>
    <row r="741" spans="4:5" ht="15.75" customHeight="1" x14ac:dyDescent="0.25">
      <c r="D741" s="27"/>
      <c r="E741" s="27"/>
    </row>
    <row r="742" spans="4:5" ht="15.75" customHeight="1" x14ac:dyDescent="0.25">
      <c r="D742" s="27"/>
      <c r="E742" s="27"/>
    </row>
    <row r="743" spans="4:5" ht="15.75" customHeight="1" x14ac:dyDescent="0.25">
      <c r="D743" s="27"/>
      <c r="E743" s="27"/>
    </row>
    <row r="744" spans="4:5" ht="15.75" customHeight="1" x14ac:dyDescent="0.25">
      <c r="D744" s="27"/>
      <c r="E744" s="27"/>
    </row>
    <row r="745" spans="4:5" ht="15.75" customHeight="1" x14ac:dyDescent="0.25">
      <c r="D745" s="27"/>
      <c r="E745" s="27"/>
    </row>
    <row r="746" spans="4:5" ht="15.75" customHeight="1" x14ac:dyDescent="0.25">
      <c r="D746" s="27"/>
      <c r="E746" s="27"/>
    </row>
    <row r="747" spans="4:5" ht="15.75" customHeight="1" x14ac:dyDescent="0.25">
      <c r="D747" s="27"/>
      <c r="E747" s="27"/>
    </row>
    <row r="748" spans="4:5" ht="15.75" customHeight="1" x14ac:dyDescent="0.25">
      <c r="D748" s="27"/>
      <c r="E748" s="27"/>
    </row>
    <row r="749" spans="4:5" ht="15.75" customHeight="1" x14ac:dyDescent="0.25">
      <c r="D749" s="27"/>
      <c r="E749" s="27"/>
    </row>
    <row r="750" spans="4:5" ht="15.75" customHeight="1" x14ac:dyDescent="0.25">
      <c r="D750" s="27"/>
      <c r="E750" s="27"/>
    </row>
    <row r="751" spans="4:5" ht="15.75" customHeight="1" x14ac:dyDescent="0.25">
      <c r="D751" s="27"/>
      <c r="E751" s="27"/>
    </row>
    <row r="752" spans="4:5" ht="15.75" customHeight="1" x14ac:dyDescent="0.25">
      <c r="D752" s="27"/>
      <c r="E752" s="27"/>
    </row>
    <row r="753" spans="4:5" ht="15.75" customHeight="1" x14ac:dyDescent="0.25">
      <c r="D753" s="27"/>
      <c r="E753" s="27"/>
    </row>
    <row r="754" spans="4:5" ht="15.75" customHeight="1" x14ac:dyDescent="0.25">
      <c r="D754" s="27"/>
      <c r="E754" s="27"/>
    </row>
    <row r="755" spans="4:5" ht="15.75" customHeight="1" x14ac:dyDescent="0.25">
      <c r="D755" s="27"/>
      <c r="E755" s="27"/>
    </row>
    <row r="756" spans="4:5" ht="15.75" customHeight="1" x14ac:dyDescent="0.25">
      <c r="D756" s="27"/>
      <c r="E756" s="27"/>
    </row>
    <row r="757" spans="4:5" ht="15.75" customHeight="1" x14ac:dyDescent="0.25">
      <c r="D757" s="27"/>
      <c r="E757" s="27"/>
    </row>
    <row r="758" spans="4:5" ht="15.75" customHeight="1" x14ac:dyDescent="0.25">
      <c r="D758" s="27"/>
      <c r="E758" s="27"/>
    </row>
    <row r="759" spans="4:5" ht="15.75" customHeight="1" x14ac:dyDescent="0.25">
      <c r="D759" s="27"/>
      <c r="E759" s="27"/>
    </row>
    <row r="760" spans="4:5" ht="15.75" customHeight="1" x14ac:dyDescent="0.25">
      <c r="D760" s="27"/>
      <c r="E760" s="27"/>
    </row>
    <row r="761" spans="4:5" ht="15.75" customHeight="1" x14ac:dyDescent="0.25">
      <c r="D761" s="27"/>
      <c r="E761" s="27"/>
    </row>
    <row r="762" spans="4:5" ht="15.75" customHeight="1" x14ac:dyDescent="0.25">
      <c r="D762" s="27"/>
      <c r="E762" s="27"/>
    </row>
    <row r="763" spans="4:5" ht="15.75" customHeight="1" x14ac:dyDescent="0.25">
      <c r="D763" s="27"/>
      <c r="E763" s="27"/>
    </row>
    <row r="764" spans="4:5" ht="15.75" customHeight="1" x14ac:dyDescent="0.25">
      <c r="D764" s="27"/>
      <c r="E764" s="27"/>
    </row>
    <row r="765" spans="4:5" ht="15.75" customHeight="1" x14ac:dyDescent="0.25">
      <c r="D765" s="27"/>
      <c r="E765" s="27"/>
    </row>
    <row r="766" spans="4:5" ht="15.75" customHeight="1" x14ac:dyDescent="0.25">
      <c r="D766" s="27"/>
      <c r="E766" s="27"/>
    </row>
    <row r="767" spans="4:5" ht="15.75" customHeight="1" x14ac:dyDescent="0.25">
      <c r="D767" s="27"/>
      <c r="E767" s="27"/>
    </row>
    <row r="768" spans="4:5" ht="15.75" customHeight="1" x14ac:dyDescent="0.25">
      <c r="D768" s="27"/>
      <c r="E768" s="27"/>
    </row>
    <row r="769" spans="4:5" ht="15.75" customHeight="1" x14ac:dyDescent="0.25">
      <c r="D769" s="27"/>
      <c r="E769" s="27"/>
    </row>
    <row r="770" spans="4:5" ht="15.75" customHeight="1" x14ac:dyDescent="0.25">
      <c r="D770" s="27"/>
      <c r="E770" s="27"/>
    </row>
    <row r="771" spans="4:5" ht="15.75" customHeight="1" x14ac:dyDescent="0.25">
      <c r="D771" s="27"/>
      <c r="E771" s="27"/>
    </row>
    <row r="772" spans="4:5" ht="15.75" customHeight="1" x14ac:dyDescent="0.25">
      <c r="D772" s="27"/>
      <c r="E772" s="27"/>
    </row>
    <row r="773" spans="4:5" ht="15.75" customHeight="1" x14ac:dyDescent="0.25">
      <c r="D773" s="27"/>
      <c r="E773" s="27"/>
    </row>
    <row r="774" spans="4:5" ht="15.75" customHeight="1" x14ac:dyDescent="0.25">
      <c r="D774" s="27"/>
      <c r="E774" s="27"/>
    </row>
    <row r="775" spans="4:5" ht="15.75" customHeight="1" x14ac:dyDescent="0.25">
      <c r="D775" s="27"/>
      <c r="E775" s="27"/>
    </row>
    <row r="776" spans="4:5" ht="15.75" customHeight="1" x14ac:dyDescent="0.25">
      <c r="D776" s="27"/>
      <c r="E776" s="27"/>
    </row>
    <row r="777" spans="4:5" ht="15.75" customHeight="1" x14ac:dyDescent="0.25">
      <c r="D777" s="27"/>
      <c r="E777" s="27"/>
    </row>
    <row r="778" spans="4:5" ht="15.75" customHeight="1" x14ac:dyDescent="0.25">
      <c r="D778" s="27"/>
      <c r="E778" s="27"/>
    </row>
    <row r="779" spans="4:5" ht="15.75" customHeight="1" x14ac:dyDescent="0.25">
      <c r="D779" s="27"/>
      <c r="E779" s="27"/>
    </row>
    <row r="780" spans="4:5" ht="15.75" customHeight="1" x14ac:dyDescent="0.25">
      <c r="D780" s="27"/>
      <c r="E780" s="27"/>
    </row>
    <row r="781" spans="4:5" ht="15.75" customHeight="1" x14ac:dyDescent="0.25">
      <c r="D781" s="27"/>
      <c r="E781" s="27"/>
    </row>
    <row r="782" spans="4:5" ht="15.75" customHeight="1" x14ac:dyDescent="0.25">
      <c r="D782" s="27"/>
      <c r="E782" s="27"/>
    </row>
    <row r="783" spans="4:5" ht="15.75" customHeight="1" x14ac:dyDescent="0.25">
      <c r="D783" s="27"/>
      <c r="E783" s="27"/>
    </row>
    <row r="784" spans="4:5" ht="15.75" customHeight="1" x14ac:dyDescent="0.25">
      <c r="D784" s="27"/>
      <c r="E784" s="27"/>
    </row>
    <row r="785" spans="4:5" ht="15.75" customHeight="1" x14ac:dyDescent="0.25">
      <c r="D785" s="27"/>
      <c r="E785" s="27"/>
    </row>
    <row r="786" spans="4:5" ht="15.75" customHeight="1" x14ac:dyDescent="0.25">
      <c r="D786" s="27"/>
      <c r="E786" s="27"/>
    </row>
    <row r="787" spans="4:5" ht="15.75" customHeight="1" x14ac:dyDescent="0.25">
      <c r="D787" s="27"/>
      <c r="E787" s="27"/>
    </row>
    <row r="788" spans="4:5" ht="15.75" customHeight="1" x14ac:dyDescent="0.25">
      <c r="D788" s="27"/>
      <c r="E788" s="27"/>
    </row>
    <row r="789" spans="4:5" ht="15.75" customHeight="1" x14ac:dyDescent="0.25">
      <c r="D789" s="27"/>
      <c r="E789" s="27"/>
    </row>
    <row r="790" spans="4:5" ht="15.75" customHeight="1" x14ac:dyDescent="0.25">
      <c r="D790" s="27"/>
      <c r="E790" s="27"/>
    </row>
    <row r="791" spans="4:5" ht="15.75" customHeight="1" x14ac:dyDescent="0.25">
      <c r="D791" s="27"/>
      <c r="E791" s="27"/>
    </row>
    <row r="792" spans="4:5" ht="15.75" customHeight="1" x14ac:dyDescent="0.25">
      <c r="D792" s="27"/>
      <c r="E792" s="27"/>
    </row>
    <row r="793" spans="4:5" ht="15.75" customHeight="1" x14ac:dyDescent="0.25">
      <c r="D793" s="27"/>
      <c r="E793" s="27"/>
    </row>
    <row r="794" spans="4:5" ht="15.75" customHeight="1" x14ac:dyDescent="0.25">
      <c r="D794" s="27"/>
      <c r="E794" s="27"/>
    </row>
    <row r="795" spans="4:5" ht="15.75" customHeight="1" x14ac:dyDescent="0.25">
      <c r="D795" s="27"/>
      <c r="E795" s="27"/>
    </row>
    <row r="796" spans="4:5" ht="15.75" customHeight="1" x14ac:dyDescent="0.25">
      <c r="D796" s="27"/>
      <c r="E796" s="27"/>
    </row>
    <row r="797" spans="4:5" ht="15.75" customHeight="1" x14ac:dyDescent="0.25">
      <c r="D797" s="27"/>
      <c r="E797" s="27"/>
    </row>
    <row r="798" spans="4:5" ht="15.75" customHeight="1" x14ac:dyDescent="0.25">
      <c r="D798" s="27"/>
      <c r="E798" s="27"/>
    </row>
    <row r="799" spans="4:5" ht="15.75" customHeight="1" x14ac:dyDescent="0.25">
      <c r="D799" s="27"/>
      <c r="E799" s="27"/>
    </row>
    <row r="800" spans="4:5" ht="15.75" customHeight="1" x14ac:dyDescent="0.25">
      <c r="D800" s="27"/>
      <c r="E800" s="27"/>
    </row>
    <row r="801" spans="4:5" ht="15.75" customHeight="1" x14ac:dyDescent="0.25">
      <c r="D801" s="27"/>
      <c r="E801" s="27"/>
    </row>
    <row r="802" spans="4:5" ht="15.75" customHeight="1" x14ac:dyDescent="0.25">
      <c r="D802" s="27"/>
      <c r="E802" s="27"/>
    </row>
    <row r="803" spans="4:5" ht="15.75" customHeight="1" x14ac:dyDescent="0.25">
      <c r="D803" s="27"/>
      <c r="E803" s="27"/>
    </row>
    <row r="804" spans="4:5" ht="15.75" customHeight="1" x14ac:dyDescent="0.25">
      <c r="D804" s="27"/>
      <c r="E804" s="27"/>
    </row>
    <row r="805" spans="4:5" ht="15.75" customHeight="1" x14ac:dyDescent="0.25">
      <c r="D805" s="27"/>
      <c r="E805" s="27"/>
    </row>
    <row r="806" spans="4:5" ht="15.75" customHeight="1" x14ac:dyDescent="0.25">
      <c r="D806" s="27"/>
      <c r="E806" s="27"/>
    </row>
    <row r="807" spans="4:5" ht="15.75" customHeight="1" x14ac:dyDescent="0.25">
      <c r="D807" s="27"/>
      <c r="E807" s="27"/>
    </row>
    <row r="808" spans="4:5" ht="15.75" customHeight="1" x14ac:dyDescent="0.25">
      <c r="D808" s="27"/>
      <c r="E808" s="27"/>
    </row>
    <row r="809" spans="4:5" ht="15.75" customHeight="1" x14ac:dyDescent="0.25">
      <c r="D809" s="27"/>
      <c r="E809" s="27"/>
    </row>
    <row r="810" spans="4:5" ht="15.75" customHeight="1" x14ac:dyDescent="0.25">
      <c r="D810" s="27"/>
      <c r="E810" s="27"/>
    </row>
    <row r="811" spans="4:5" ht="15.75" customHeight="1" x14ac:dyDescent="0.25">
      <c r="D811" s="27"/>
      <c r="E811" s="27"/>
    </row>
    <row r="812" spans="4:5" ht="15.75" customHeight="1" x14ac:dyDescent="0.25">
      <c r="D812" s="27"/>
      <c r="E812" s="27"/>
    </row>
    <row r="813" spans="4:5" ht="15.75" customHeight="1" x14ac:dyDescent="0.25">
      <c r="D813" s="27"/>
      <c r="E813" s="27"/>
    </row>
    <row r="814" spans="4:5" ht="15.75" customHeight="1" x14ac:dyDescent="0.25">
      <c r="D814" s="27"/>
      <c r="E814" s="27"/>
    </row>
    <row r="815" spans="4:5" ht="15.75" customHeight="1" x14ac:dyDescent="0.25">
      <c r="D815" s="27"/>
      <c r="E815" s="27"/>
    </row>
    <row r="816" spans="4:5" ht="15.75" customHeight="1" x14ac:dyDescent="0.25">
      <c r="D816" s="27"/>
      <c r="E816" s="27"/>
    </row>
    <row r="817" spans="4:5" ht="15.75" customHeight="1" x14ac:dyDescent="0.25">
      <c r="D817" s="27"/>
      <c r="E817" s="27"/>
    </row>
    <row r="818" spans="4:5" ht="15.75" customHeight="1" x14ac:dyDescent="0.25">
      <c r="D818" s="27"/>
      <c r="E818" s="27"/>
    </row>
    <row r="819" spans="4:5" ht="15.75" customHeight="1" x14ac:dyDescent="0.25">
      <c r="D819" s="27"/>
      <c r="E819" s="27"/>
    </row>
    <row r="820" spans="4:5" ht="15.75" customHeight="1" x14ac:dyDescent="0.25">
      <c r="D820" s="27"/>
      <c r="E820" s="27"/>
    </row>
    <row r="821" spans="4:5" ht="15.75" customHeight="1" x14ac:dyDescent="0.25">
      <c r="D821" s="27"/>
      <c r="E821" s="27"/>
    </row>
    <row r="822" spans="4:5" ht="15.75" customHeight="1" x14ac:dyDescent="0.25">
      <c r="D822" s="27"/>
      <c r="E822" s="27"/>
    </row>
    <row r="823" spans="4:5" ht="15.75" customHeight="1" x14ac:dyDescent="0.25">
      <c r="D823" s="27"/>
      <c r="E823" s="27"/>
    </row>
    <row r="824" spans="4:5" ht="15.75" customHeight="1" x14ac:dyDescent="0.25">
      <c r="D824" s="27"/>
      <c r="E824" s="27"/>
    </row>
    <row r="825" spans="4:5" ht="15.75" customHeight="1" x14ac:dyDescent="0.25">
      <c r="D825" s="27"/>
      <c r="E825" s="27"/>
    </row>
    <row r="826" spans="4:5" ht="15.75" customHeight="1" x14ac:dyDescent="0.25">
      <c r="D826" s="27"/>
      <c r="E826" s="27"/>
    </row>
    <row r="827" spans="4:5" ht="15.75" customHeight="1" x14ac:dyDescent="0.25">
      <c r="D827" s="27"/>
      <c r="E827" s="27"/>
    </row>
    <row r="828" spans="4:5" ht="15.75" customHeight="1" x14ac:dyDescent="0.25">
      <c r="D828" s="27"/>
      <c r="E828" s="27"/>
    </row>
    <row r="829" spans="4:5" ht="15.75" customHeight="1" x14ac:dyDescent="0.25">
      <c r="D829" s="27"/>
      <c r="E829" s="27"/>
    </row>
    <row r="830" spans="4:5" ht="15.75" customHeight="1" x14ac:dyDescent="0.25">
      <c r="D830" s="27"/>
      <c r="E830" s="27"/>
    </row>
    <row r="831" spans="4:5" ht="15.75" customHeight="1" x14ac:dyDescent="0.25">
      <c r="D831" s="27"/>
      <c r="E831" s="27"/>
    </row>
    <row r="832" spans="4:5" ht="15.75" customHeight="1" x14ac:dyDescent="0.25">
      <c r="D832" s="27"/>
      <c r="E832" s="27"/>
    </row>
    <row r="833" spans="4:5" ht="15.75" customHeight="1" x14ac:dyDescent="0.25">
      <c r="D833" s="27"/>
      <c r="E833" s="27"/>
    </row>
    <row r="834" spans="4:5" ht="15.75" customHeight="1" x14ac:dyDescent="0.25">
      <c r="D834" s="27"/>
      <c r="E834" s="27"/>
    </row>
    <row r="835" spans="4:5" ht="15.75" customHeight="1" x14ac:dyDescent="0.25">
      <c r="D835" s="27"/>
      <c r="E835" s="27"/>
    </row>
    <row r="836" spans="4:5" ht="15.75" customHeight="1" x14ac:dyDescent="0.25">
      <c r="D836" s="27"/>
      <c r="E836" s="27"/>
    </row>
    <row r="837" spans="4:5" ht="15.75" customHeight="1" x14ac:dyDescent="0.25">
      <c r="D837" s="27"/>
      <c r="E837" s="27"/>
    </row>
    <row r="838" spans="4:5" ht="15.75" customHeight="1" x14ac:dyDescent="0.25">
      <c r="D838" s="27"/>
      <c r="E838" s="27"/>
    </row>
    <row r="839" spans="4:5" ht="15.75" customHeight="1" x14ac:dyDescent="0.25">
      <c r="D839" s="27"/>
      <c r="E839" s="27"/>
    </row>
    <row r="840" spans="4:5" ht="15.75" customHeight="1" x14ac:dyDescent="0.25">
      <c r="D840" s="27"/>
      <c r="E840" s="27"/>
    </row>
    <row r="841" spans="4:5" ht="15.75" customHeight="1" x14ac:dyDescent="0.25">
      <c r="D841" s="27"/>
      <c r="E841" s="27"/>
    </row>
    <row r="842" spans="4:5" ht="15.75" customHeight="1" x14ac:dyDescent="0.25">
      <c r="D842" s="27"/>
      <c r="E842" s="27"/>
    </row>
    <row r="843" spans="4:5" ht="15.75" customHeight="1" x14ac:dyDescent="0.25">
      <c r="D843" s="27"/>
      <c r="E843" s="27"/>
    </row>
    <row r="844" spans="4:5" ht="15.75" customHeight="1" x14ac:dyDescent="0.25">
      <c r="D844" s="27"/>
      <c r="E844" s="27"/>
    </row>
    <row r="845" spans="4:5" ht="15.75" customHeight="1" x14ac:dyDescent="0.25">
      <c r="D845" s="27"/>
      <c r="E845" s="27"/>
    </row>
    <row r="846" spans="4:5" ht="15.75" customHeight="1" x14ac:dyDescent="0.25">
      <c r="D846" s="27"/>
      <c r="E846" s="27"/>
    </row>
    <row r="847" spans="4:5" ht="15.75" customHeight="1" x14ac:dyDescent="0.25">
      <c r="D847" s="27"/>
      <c r="E847" s="27"/>
    </row>
    <row r="848" spans="4:5" ht="15.75" customHeight="1" x14ac:dyDescent="0.25">
      <c r="D848" s="27"/>
      <c r="E848" s="27"/>
    </row>
    <row r="849" spans="4:5" ht="15.75" customHeight="1" x14ac:dyDescent="0.25">
      <c r="D849" s="27"/>
      <c r="E849" s="27"/>
    </row>
    <row r="850" spans="4:5" ht="15.75" customHeight="1" x14ac:dyDescent="0.25">
      <c r="D850" s="27"/>
      <c r="E850" s="27"/>
    </row>
    <row r="851" spans="4:5" ht="15.75" customHeight="1" x14ac:dyDescent="0.25">
      <c r="D851" s="27"/>
      <c r="E851" s="27"/>
    </row>
    <row r="852" spans="4:5" ht="15.75" customHeight="1" x14ac:dyDescent="0.25">
      <c r="D852" s="27"/>
      <c r="E852" s="27"/>
    </row>
    <row r="853" spans="4:5" ht="15.75" customHeight="1" x14ac:dyDescent="0.25">
      <c r="D853" s="27"/>
      <c r="E853" s="27"/>
    </row>
    <row r="854" spans="4:5" ht="15.75" customHeight="1" x14ac:dyDescent="0.25">
      <c r="D854" s="27"/>
      <c r="E854" s="27"/>
    </row>
    <row r="855" spans="4:5" ht="15.75" customHeight="1" x14ac:dyDescent="0.25">
      <c r="D855" s="27"/>
      <c r="E855" s="27"/>
    </row>
    <row r="856" spans="4:5" ht="15.75" customHeight="1" x14ac:dyDescent="0.25">
      <c r="D856" s="27"/>
      <c r="E856" s="27"/>
    </row>
    <row r="857" spans="4:5" ht="15.75" customHeight="1" x14ac:dyDescent="0.25">
      <c r="D857" s="27"/>
      <c r="E857" s="27"/>
    </row>
    <row r="858" spans="4:5" ht="15.75" customHeight="1" x14ac:dyDescent="0.25">
      <c r="D858" s="27"/>
      <c r="E858" s="27"/>
    </row>
    <row r="859" spans="4:5" ht="15.75" customHeight="1" x14ac:dyDescent="0.25">
      <c r="D859" s="27"/>
      <c r="E859" s="27"/>
    </row>
    <row r="860" spans="4:5" ht="15.75" customHeight="1" x14ac:dyDescent="0.25">
      <c r="D860" s="27"/>
      <c r="E860" s="27"/>
    </row>
    <row r="861" spans="4:5" ht="15.75" customHeight="1" x14ac:dyDescent="0.25">
      <c r="D861" s="27"/>
      <c r="E861" s="27"/>
    </row>
    <row r="862" spans="4:5" ht="15.75" customHeight="1" x14ac:dyDescent="0.25">
      <c r="D862" s="27"/>
      <c r="E862" s="27"/>
    </row>
    <row r="863" spans="4:5" ht="15.75" customHeight="1" x14ac:dyDescent="0.25">
      <c r="D863" s="27"/>
      <c r="E863" s="27"/>
    </row>
    <row r="864" spans="4:5" ht="15.75" customHeight="1" x14ac:dyDescent="0.25">
      <c r="D864" s="27"/>
      <c r="E864" s="27"/>
    </row>
    <row r="865" spans="4:5" ht="15.75" customHeight="1" x14ac:dyDescent="0.25">
      <c r="D865" s="27"/>
      <c r="E865" s="27"/>
    </row>
    <row r="866" spans="4:5" ht="15.75" customHeight="1" x14ac:dyDescent="0.25">
      <c r="D866" s="27"/>
      <c r="E866" s="27"/>
    </row>
    <row r="867" spans="4:5" ht="15.75" customHeight="1" x14ac:dyDescent="0.25">
      <c r="D867" s="27"/>
      <c r="E867" s="27"/>
    </row>
    <row r="868" spans="4:5" ht="15.75" customHeight="1" x14ac:dyDescent="0.25">
      <c r="D868" s="27"/>
      <c r="E868" s="27"/>
    </row>
    <row r="869" spans="4:5" ht="15.75" customHeight="1" x14ac:dyDescent="0.25">
      <c r="D869" s="27"/>
      <c r="E869" s="27"/>
    </row>
    <row r="870" spans="4:5" ht="15.75" customHeight="1" x14ac:dyDescent="0.25">
      <c r="D870" s="27"/>
      <c r="E870" s="27"/>
    </row>
    <row r="871" spans="4:5" ht="15.75" customHeight="1" x14ac:dyDescent="0.25">
      <c r="D871" s="27"/>
      <c r="E871" s="27"/>
    </row>
    <row r="872" spans="4:5" ht="15.75" customHeight="1" x14ac:dyDescent="0.25">
      <c r="D872" s="27"/>
      <c r="E872" s="27"/>
    </row>
    <row r="873" spans="4:5" ht="15.75" customHeight="1" x14ac:dyDescent="0.25">
      <c r="D873" s="27"/>
      <c r="E873" s="27"/>
    </row>
    <row r="874" spans="4:5" ht="15.75" customHeight="1" x14ac:dyDescent="0.25">
      <c r="D874" s="27"/>
      <c r="E874" s="27"/>
    </row>
    <row r="875" spans="4:5" ht="15.75" customHeight="1" x14ac:dyDescent="0.25">
      <c r="D875" s="27"/>
      <c r="E875" s="27"/>
    </row>
    <row r="876" spans="4:5" ht="15.75" customHeight="1" x14ac:dyDescent="0.25">
      <c r="D876" s="27"/>
      <c r="E876" s="27"/>
    </row>
    <row r="877" spans="4:5" ht="15.75" customHeight="1" x14ac:dyDescent="0.25">
      <c r="D877" s="27"/>
      <c r="E877" s="27"/>
    </row>
    <row r="878" spans="4:5" ht="15.75" customHeight="1" x14ac:dyDescent="0.25">
      <c r="D878" s="27"/>
      <c r="E878" s="27"/>
    </row>
    <row r="879" spans="4:5" ht="15.75" customHeight="1" x14ac:dyDescent="0.25">
      <c r="D879" s="27"/>
      <c r="E879" s="27"/>
    </row>
    <row r="880" spans="4:5" ht="15.75" customHeight="1" x14ac:dyDescent="0.25">
      <c r="D880" s="27"/>
      <c r="E880" s="27"/>
    </row>
    <row r="881" spans="4:5" ht="15.75" customHeight="1" x14ac:dyDescent="0.25">
      <c r="D881" s="27"/>
      <c r="E881" s="27"/>
    </row>
    <row r="882" spans="4:5" ht="15.75" customHeight="1" x14ac:dyDescent="0.25">
      <c r="D882" s="27"/>
      <c r="E882" s="27"/>
    </row>
    <row r="883" spans="4:5" ht="15.75" customHeight="1" x14ac:dyDescent="0.25">
      <c r="D883" s="27"/>
      <c r="E883" s="27"/>
    </row>
    <row r="884" spans="4:5" ht="15.75" customHeight="1" x14ac:dyDescent="0.25">
      <c r="D884" s="27"/>
      <c r="E884" s="27"/>
    </row>
    <row r="885" spans="4:5" ht="15.75" customHeight="1" x14ac:dyDescent="0.25">
      <c r="D885" s="27"/>
      <c r="E885" s="27"/>
    </row>
    <row r="886" spans="4:5" ht="15.75" customHeight="1" x14ac:dyDescent="0.25">
      <c r="D886" s="27"/>
      <c r="E886" s="27"/>
    </row>
    <row r="887" spans="4:5" ht="15.75" customHeight="1" x14ac:dyDescent="0.25">
      <c r="D887" s="27"/>
      <c r="E887" s="27"/>
    </row>
    <row r="888" spans="4:5" ht="15.75" customHeight="1" x14ac:dyDescent="0.25">
      <c r="D888" s="27"/>
      <c r="E888" s="27"/>
    </row>
    <row r="889" spans="4:5" ht="15.75" customHeight="1" x14ac:dyDescent="0.25">
      <c r="D889" s="27"/>
      <c r="E889" s="27"/>
    </row>
    <row r="890" spans="4:5" ht="15.75" customHeight="1" x14ac:dyDescent="0.25">
      <c r="D890" s="27"/>
      <c r="E890" s="27"/>
    </row>
    <row r="891" spans="4:5" ht="15.75" customHeight="1" x14ac:dyDescent="0.25">
      <c r="D891" s="27"/>
      <c r="E891" s="27"/>
    </row>
    <row r="892" spans="4:5" ht="15.75" customHeight="1" x14ac:dyDescent="0.25">
      <c r="D892" s="27"/>
      <c r="E892" s="27"/>
    </row>
    <row r="893" spans="4:5" ht="15.75" customHeight="1" x14ac:dyDescent="0.25">
      <c r="D893" s="27"/>
      <c r="E893" s="27"/>
    </row>
    <row r="894" spans="4:5" ht="15.75" customHeight="1" x14ac:dyDescent="0.25">
      <c r="D894" s="27"/>
      <c r="E894" s="27"/>
    </row>
    <row r="895" spans="4:5" ht="15.75" customHeight="1" x14ac:dyDescent="0.25">
      <c r="D895" s="27"/>
      <c r="E895" s="27"/>
    </row>
    <row r="896" spans="4:5" ht="15.75" customHeight="1" x14ac:dyDescent="0.25">
      <c r="D896" s="27"/>
      <c r="E896" s="27"/>
    </row>
    <row r="897" spans="4:5" ht="15.75" customHeight="1" x14ac:dyDescent="0.25">
      <c r="D897" s="27"/>
      <c r="E897" s="27"/>
    </row>
    <row r="898" spans="4:5" ht="15.75" customHeight="1" x14ac:dyDescent="0.25">
      <c r="D898" s="27"/>
      <c r="E898" s="27"/>
    </row>
    <row r="899" spans="4:5" ht="15.75" customHeight="1" x14ac:dyDescent="0.25">
      <c r="D899" s="27"/>
      <c r="E899" s="27"/>
    </row>
    <row r="900" spans="4:5" ht="15.75" customHeight="1" x14ac:dyDescent="0.25">
      <c r="D900" s="27"/>
      <c r="E900" s="27"/>
    </row>
    <row r="901" spans="4:5" ht="15.75" customHeight="1" x14ac:dyDescent="0.25">
      <c r="D901" s="27"/>
      <c r="E901" s="27"/>
    </row>
    <row r="902" spans="4:5" ht="15.75" customHeight="1" x14ac:dyDescent="0.25">
      <c r="D902" s="27"/>
      <c r="E902" s="27"/>
    </row>
    <row r="903" spans="4:5" ht="15.75" customHeight="1" x14ac:dyDescent="0.25">
      <c r="D903" s="27"/>
      <c r="E903" s="27"/>
    </row>
    <row r="904" spans="4:5" ht="15.75" customHeight="1" x14ac:dyDescent="0.25">
      <c r="D904" s="27"/>
      <c r="E904" s="27"/>
    </row>
    <row r="905" spans="4:5" ht="15.75" customHeight="1" x14ac:dyDescent="0.25">
      <c r="D905" s="27"/>
      <c r="E905" s="27"/>
    </row>
    <row r="906" spans="4:5" ht="15.75" customHeight="1" x14ac:dyDescent="0.25">
      <c r="D906" s="27"/>
      <c r="E906" s="27"/>
    </row>
    <row r="907" spans="4:5" ht="15.75" customHeight="1" x14ac:dyDescent="0.25">
      <c r="D907" s="27"/>
      <c r="E907" s="27"/>
    </row>
    <row r="908" spans="4:5" ht="15.75" customHeight="1" x14ac:dyDescent="0.25">
      <c r="D908" s="27"/>
      <c r="E908" s="27"/>
    </row>
    <row r="909" spans="4:5" ht="15.75" customHeight="1" x14ac:dyDescent="0.25">
      <c r="D909" s="27"/>
      <c r="E909" s="27"/>
    </row>
    <row r="910" spans="4:5" ht="15.75" customHeight="1" x14ac:dyDescent="0.25">
      <c r="D910" s="27"/>
      <c r="E910" s="27"/>
    </row>
    <row r="911" spans="4:5" ht="15.75" customHeight="1" x14ac:dyDescent="0.25">
      <c r="D911" s="27"/>
      <c r="E911" s="27"/>
    </row>
    <row r="912" spans="4:5" ht="15.75" customHeight="1" x14ac:dyDescent="0.25">
      <c r="D912" s="27"/>
      <c r="E912" s="27"/>
    </row>
    <row r="913" spans="4:5" ht="15.75" customHeight="1" x14ac:dyDescent="0.25">
      <c r="D913" s="27"/>
      <c r="E913" s="27"/>
    </row>
    <row r="914" spans="4:5" ht="15.75" customHeight="1" x14ac:dyDescent="0.25">
      <c r="D914" s="27"/>
      <c r="E914" s="27"/>
    </row>
    <row r="915" spans="4:5" ht="15.75" customHeight="1" x14ac:dyDescent="0.25">
      <c r="D915" s="27"/>
      <c r="E915" s="27"/>
    </row>
    <row r="916" spans="4:5" ht="15.75" customHeight="1" x14ac:dyDescent="0.25">
      <c r="D916" s="27"/>
      <c r="E916" s="27"/>
    </row>
    <row r="917" spans="4:5" ht="15.75" customHeight="1" x14ac:dyDescent="0.25">
      <c r="D917" s="27"/>
      <c r="E917" s="27"/>
    </row>
    <row r="918" spans="4:5" ht="15.75" customHeight="1" x14ac:dyDescent="0.25">
      <c r="D918" s="27"/>
      <c r="E918" s="27"/>
    </row>
    <row r="919" spans="4:5" ht="15.75" customHeight="1" x14ac:dyDescent="0.25">
      <c r="D919" s="27"/>
      <c r="E919" s="27"/>
    </row>
    <row r="920" spans="4:5" ht="15.75" customHeight="1" x14ac:dyDescent="0.25">
      <c r="D920" s="27"/>
      <c r="E920" s="27"/>
    </row>
    <row r="921" spans="4:5" ht="15.75" customHeight="1" x14ac:dyDescent="0.25">
      <c r="D921" s="27"/>
      <c r="E921" s="27"/>
    </row>
    <row r="922" spans="4:5" ht="15.75" customHeight="1" x14ac:dyDescent="0.25">
      <c r="D922" s="27"/>
      <c r="E922" s="27"/>
    </row>
    <row r="923" spans="4:5" ht="15.75" customHeight="1" x14ac:dyDescent="0.25">
      <c r="D923" s="27"/>
      <c r="E923" s="27"/>
    </row>
    <row r="924" spans="4:5" ht="15.75" customHeight="1" x14ac:dyDescent="0.25">
      <c r="D924" s="27"/>
      <c r="E924" s="27"/>
    </row>
    <row r="925" spans="4:5" ht="15.75" customHeight="1" x14ac:dyDescent="0.25">
      <c r="D925" s="27"/>
      <c r="E925" s="27"/>
    </row>
    <row r="926" spans="4:5" ht="15.75" customHeight="1" x14ac:dyDescent="0.25">
      <c r="D926" s="27"/>
      <c r="E926" s="27"/>
    </row>
    <row r="927" spans="4:5" ht="15.75" customHeight="1" x14ac:dyDescent="0.25">
      <c r="D927" s="27"/>
      <c r="E927" s="27"/>
    </row>
    <row r="928" spans="4:5" ht="15.75" customHeight="1" x14ac:dyDescent="0.25">
      <c r="D928" s="27"/>
      <c r="E928" s="27"/>
    </row>
    <row r="929" spans="4:5" ht="15.75" customHeight="1" x14ac:dyDescent="0.25">
      <c r="D929" s="27"/>
      <c r="E929" s="27"/>
    </row>
    <row r="930" spans="4:5" ht="15.75" customHeight="1" x14ac:dyDescent="0.25">
      <c r="D930" s="27"/>
      <c r="E930" s="27"/>
    </row>
    <row r="931" spans="4:5" ht="15.75" customHeight="1" x14ac:dyDescent="0.25">
      <c r="D931" s="27"/>
      <c r="E931" s="27"/>
    </row>
    <row r="932" spans="4:5" ht="15.75" customHeight="1" x14ac:dyDescent="0.25">
      <c r="D932" s="27"/>
      <c r="E932" s="27"/>
    </row>
    <row r="933" spans="4:5" ht="15.75" customHeight="1" x14ac:dyDescent="0.25">
      <c r="D933" s="27"/>
      <c r="E933" s="27"/>
    </row>
    <row r="934" spans="4:5" ht="15.75" customHeight="1" x14ac:dyDescent="0.25">
      <c r="D934" s="27"/>
      <c r="E934" s="27"/>
    </row>
    <row r="935" spans="4:5" ht="15.75" customHeight="1" x14ac:dyDescent="0.25">
      <c r="D935" s="27"/>
      <c r="E935" s="27"/>
    </row>
    <row r="936" spans="4:5" ht="15.75" customHeight="1" x14ac:dyDescent="0.25">
      <c r="D936" s="27"/>
      <c r="E936" s="27"/>
    </row>
    <row r="937" spans="4:5" ht="15.75" customHeight="1" x14ac:dyDescent="0.25">
      <c r="D937" s="27"/>
      <c r="E937" s="27"/>
    </row>
    <row r="938" spans="4:5" ht="15.75" customHeight="1" x14ac:dyDescent="0.25">
      <c r="D938" s="27"/>
      <c r="E938" s="27"/>
    </row>
    <row r="939" spans="4:5" ht="15.75" customHeight="1" x14ac:dyDescent="0.25">
      <c r="D939" s="27"/>
      <c r="E939" s="27"/>
    </row>
    <row r="940" spans="4:5" ht="15.75" customHeight="1" x14ac:dyDescent="0.25">
      <c r="D940" s="27"/>
      <c r="E940" s="27"/>
    </row>
    <row r="941" spans="4:5" ht="15.75" customHeight="1" x14ac:dyDescent="0.25">
      <c r="D941" s="27"/>
      <c r="E941" s="27"/>
    </row>
    <row r="942" spans="4:5" ht="15.75" customHeight="1" x14ac:dyDescent="0.25">
      <c r="D942" s="27"/>
      <c r="E942" s="27"/>
    </row>
    <row r="943" spans="4:5" ht="15.75" customHeight="1" x14ac:dyDescent="0.25">
      <c r="D943" s="27"/>
      <c r="E943" s="27"/>
    </row>
    <row r="944" spans="4:5" ht="15.75" customHeight="1" x14ac:dyDescent="0.25">
      <c r="D944" s="27"/>
      <c r="E944" s="27"/>
    </row>
    <row r="945" spans="4:5" ht="15.75" customHeight="1" x14ac:dyDescent="0.25">
      <c r="D945" s="27"/>
      <c r="E945" s="27"/>
    </row>
    <row r="946" spans="4:5" ht="15.75" customHeight="1" x14ac:dyDescent="0.25">
      <c r="D946" s="27"/>
      <c r="E946" s="27"/>
    </row>
    <row r="947" spans="4:5" ht="15.75" customHeight="1" x14ac:dyDescent="0.25">
      <c r="D947" s="27"/>
      <c r="E947" s="27"/>
    </row>
    <row r="948" spans="4:5" ht="15.75" customHeight="1" x14ac:dyDescent="0.25">
      <c r="D948" s="27"/>
      <c r="E948" s="27"/>
    </row>
    <row r="949" spans="4:5" ht="15.75" customHeight="1" x14ac:dyDescent="0.25">
      <c r="D949" s="27"/>
      <c r="E949" s="27"/>
    </row>
    <row r="950" spans="4:5" ht="15.75" customHeight="1" x14ac:dyDescent="0.25">
      <c r="D950" s="27"/>
      <c r="E950" s="27"/>
    </row>
    <row r="951" spans="4:5" ht="15.75" customHeight="1" x14ac:dyDescent="0.25">
      <c r="D951" s="27"/>
      <c r="E951" s="27"/>
    </row>
    <row r="952" spans="4:5" ht="15.75" customHeight="1" x14ac:dyDescent="0.25">
      <c r="D952" s="27"/>
      <c r="E952" s="27"/>
    </row>
    <row r="953" spans="4:5" ht="15.75" customHeight="1" x14ac:dyDescent="0.25">
      <c r="D953" s="27"/>
      <c r="E953" s="27"/>
    </row>
    <row r="954" spans="4:5" ht="15.75" customHeight="1" x14ac:dyDescent="0.25">
      <c r="D954" s="27"/>
      <c r="E954" s="27"/>
    </row>
    <row r="955" spans="4:5" ht="15.75" customHeight="1" x14ac:dyDescent="0.25">
      <c r="D955" s="27"/>
      <c r="E955" s="27"/>
    </row>
    <row r="956" spans="4:5" ht="15.75" customHeight="1" x14ac:dyDescent="0.25">
      <c r="D956" s="27"/>
      <c r="E956" s="27"/>
    </row>
    <row r="957" spans="4:5" ht="15.75" customHeight="1" x14ac:dyDescent="0.25">
      <c r="D957" s="27"/>
      <c r="E957" s="27"/>
    </row>
    <row r="958" spans="4:5" ht="15.75" customHeight="1" x14ac:dyDescent="0.25">
      <c r="D958" s="27"/>
      <c r="E958" s="27"/>
    </row>
    <row r="959" spans="4:5" ht="15.75" customHeight="1" x14ac:dyDescent="0.25">
      <c r="D959" s="27"/>
      <c r="E959" s="27"/>
    </row>
    <row r="960" spans="4:5" ht="15.75" customHeight="1" x14ac:dyDescent="0.25">
      <c r="D960" s="27"/>
      <c r="E960" s="27"/>
    </row>
    <row r="961" spans="4:5" ht="15.75" customHeight="1" x14ac:dyDescent="0.25">
      <c r="D961" s="27"/>
      <c r="E961" s="27"/>
    </row>
    <row r="962" spans="4:5" ht="15.75" customHeight="1" x14ac:dyDescent="0.25">
      <c r="D962" s="27"/>
      <c r="E962" s="27"/>
    </row>
    <row r="963" spans="4:5" ht="15.75" customHeight="1" x14ac:dyDescent="0.25">
      <c r="D963" s="27"/>
      <c r="E963" s="27"/>
    </row>
    <row r="964" spans="4:5" ht="15.75" customHeight="1" x14ac:dyDescent="0.25">
      <c r="D964" s="27"/>
      <c r="E964" s="27"/>
    </row>
    <row r="965" spans="4:5" ht="15.75" customHeight="1" x14ac:dyDescent="0.25">
      <c r="D965" s="27"/>
      <c r="E965" s="27"/>
    </row>
    <row r="966" spans="4:5" ht="15.75" customHeight="1" x14ac:dyDescent="0.25">
      <c r="D966" s="27"/>
      <c r="E966" s="27"/>
    </row>
    <row r="967" spans="4:5" ht="15.75" customHeight="1" x14ac:dyDescent="0.25">
      <c r="D967" s="27"/>
      <c r="E967" s="27"/>
    </row>
    <row r="968" spans="4:5" ht="15.75" customHeight="1" x14ac:dyDescent="0.25">
      <c r="D968" s="27"/>
      <c r="E968" s="27"/>
    </row>
    <row r="969" spans="4:5" ht="15.75" customHeight="1" x14ac:dyDescent="0.25">
      <c r="D969" s="27"/>
      <c r="E969" s="27"/>
    </row>
    <row r="970" spans="4:5" ht="15.75" customHeight="1" x14ac:dyDescent="0.25">
      <c r="D970" s="27"/>
      <c r="E970" s="27"/>
    </row>
    <row r="971" spans="4:5" ht="15.75" customHeight="1" x14ac:dyDescent="0.25">
      <c r="D971" s="27"/>
      <c r="E971" s="27"/>
    </row>
    <row r="972" spans="4:5" ht="15.75" customHeight="1" x14ac:dyDescent="0.25">
      <c r="D972" s="27"/>
      <c r="E972" s="27"/>
    </row>
    <row r="973" spans="4:5" ht="15.75" customHeight="1" x14ac:dyDescent="0.25">
      <c r="D973" s="27"/>
      <c r="E973" s="27"/>
    </row>
    <row r="974" spans="4:5" ht="15.75" customHeight="1" x14ac:dyDescent="0.25">
      <c r="D974" s="27"/>
      <c r="E974" s="27"/>
    </row>
    <row r="975" spans="4:5" ht="15.75" customHeight="1" x14ac:dyDescent="0.25">
      <c r="D975" s="27"/>
      <c r="E975" s="27"/>
    </row>
    <row r="976" spans="4:5" ht="15.75" customHeight="1" x14ac:dyDescent="0.25">
      <c r="D976" s="27"/>
      <c r="E976" s="27"/>
    </row>
    <row r="977" spans="4:5" ht="15.75" customHeight="1" x14ac:dyDescent="0.25">
      <c r="D977" s="27"/>
      <c r="E977" s="27"/>
    </row>
    <row r="978" spans="4:5" ht="15.75" customHeight="1" x14ac:dyDescent="0.25">
      <c r="D978" s="27"/>
      <c r="E978" s="27"/>
    </row>
    <row r="979" spans="4:5" ht="15.75" customHeight="1" x14ac:dyDescent="0.25">
      <c r="D979" s="27"/>
      <c r="E979" s="27"/>
    </row>
    <row r="980" spans="4:5" ht="15.75" customHeight="1" x14ac:dyDescent="0.25">
      <c r="D980" s="27"/>
      <c r="E980" s="27"/>
    </row>
    <row r="981" spans="4:5" ht="15.75" customHeight="1" x14ac:dyDescent="0.25">
      <c r="D981" s="27"/>
      <c r="E981" s="27"/>
    </row>
    <row r="982" spans="4:5" ht="15.75" customHeight="1" x14ac:dyDescent="0.25">
      <c r="D982" s="27"/>
      <c r="E982" s="27"/>
    </row>
    <row r="983" spans="4:5" ht="15.75" customHeight="1" x14ac:dyDescent="0.25">
      <c r="D983" s="27"/>
      <c r="E983" s="27"/>
    </row>
    <row r="984" spans="4:5" ht="15.75" customHeight="1" x14ac:dyDescent="0.25">
      <c r="D984" s="27"/>
      <c r="E984" s="27"/>
    </row>
    <row r="985" spans="4:5" ht="15.75" customHeight="1" x14ac:dyDescent="0.25">
      <c r="D985" s="27"/>
      <c r="E985" s="27"/>
    </row>
    <row r="986" spans="4:5" ht="15.75" customHeight="1" x14ac:dyDescent="0.25">
      <c r="D986" s="27"/>
      <c r="E986" s="27"/>
    </row>
    <row r="987" spans="4:5" ht="15.75" customHeight="1" x14ac:dyDescent="0.25">
      <c r="D987" s="27"/>
      <c r="E987" s="27"/>
    </row>
    <row r="988" spans="4:5" ht="15.75" customHeight="1" x14ac:dyDescent="0.25">
      <c r="D988" s="27"/>
      <c r="E988" s="27"/>
    </row>
    <row r="989" spans="4:5" ht="15.75" customHeight="1" x14ac:dyDescent="0.25">
      <c r="D989" s="27"/>
      <c r="E989" s="27"/>
    </row>
    <row r="990" spans="4:5" ht="15.75" customHeight="1" x14ac:dyDescent="0.25">
      <c r="D990" s="27"/>
      <c r="E990" s="27"/>
    </row>
    <row r="991" spans="4:5" ht="15.75" customHeight="1" x14ac:dyDescent="0.25">
      <c r="D991" s="27"/>
      <c r="E991" s="27"/>
    </row>
    <row r="992" spans="4:5" ht="15.75" customHeight="1" x14ac:dyDescent="0.25">
      <c r="D992" s="27"/>
      <c r="E992" s="27"/>
    </row>
    <row r="993" spans="4:5" ht="15.75" customHeight="1" x14ac:dyDescent="0.25">
      <c r="D993" s="27"/>
      <c r="E993" s="27"/>
    </row>
    <row r="994" spans="4:5" ht="15.75" customHeight="1" x14ac:dyDescent="0.25">
      <c r="D994" s="27"/>
      <c r="E994" s="27"/>
    </row>
    <row r="995" spans="4:5" ht="15.75" customHeight="1" x14ac:dyDescent="0.25">
      <c r="D995" s="27"/>
      <c r="E995" s="27"/>
    </row>
  </sheetData>
  <sheetProtection selectLockedCells="1"/>
  <conditionalFormatting sqref="A2:A41 A48 A50:A1048576">
    <cfRule type="cellIs" dxfId="764" priority="26" operator="equal">
      <formula>0</formula>
    </cfRule>
    <cfRule type="cellIs" dxfId="763" priority="27" operator="equal">
      <formula>1</formula>
    </cfRule>
    <cfRule type="cellIs" dxfId="762" priority="28" operator="equal">
      <formula>2</formula>
    </cfRule>
    <cfRule type="cellIs" dxfId="761" priority="29" operator="equal">
      <formula>3</formula>
    </cfRule>
    <cfRule type="cellIs" dxfId="760" priority="30" operator="equal">
      <formula>4</formula>
    </cfRule>
  </conditionalFormatting>
  <conditionalFormatting sqref="F1:W7 F9:W16 F18:W26 F28:W34 F36:W1048576">
    <cfRule type="cellIs" dxfId="759" priority="21" operator="equal">
      <formula>0</formula>
    </cfRule>
    <cfRule type="cellIs" dxfId="758" priority="22" operator="equal">
      <formula>1</formula>
    </cfRule>
    <cfRule type="cellIs" dxfId="757" priority="23" operator="equal">
      <formula>2</formula>
    </cfRule>
    <cfRule type="cellIs" dxfId="756" priority="24" operator="equal">
      <formula>3</formula>
    </cfRule>
    <cfRule type="cellIs" dxfId="755" priority="25" operator="equal">
      <formula>4</formula>
    </cfRule>
  </conditionalFormatting>
  <conditionalFormatting sqref="F35:W35 F27:W27 F17:W17 F8:W8">
    <cfRule type="cellIs" dxfId="754" priority="16" operator="equal">
      <formula>0</formula>
    </cfRule>
    <cfRule type="cellIs" dxfId="753" priority="17" operator="equal">
      <formula>1</formula>
    </cfRule>
    <cfRule type="cellIs" dxfId="752" priority="18" operator="equal">
      <formula>2</formula>
    </cfRule>
    <cfRule type="cellIs" dxfId="751" priority="19" operator="equal">
      <formula>3</formula>
    </cfRule>
    <cfRule type="cellIs" dxfId="750" priority="20" operator="equal">
      <formula>4</formula>
    </cfRule>
  </conditionalFormatting>
  <conditionalFormatting sqref="A43:A47">
    <cfRule type="cellIs" dxfId="749" priority="6" operator="equal">
      <formula>0</formula>
    </cfRule>
    <cfRule type="cellIs" dxfId="748" priority="7" operator="equal">
      <formula>1</formula>
    </cfRule>
    <cfRule type="cellIs" dxfId="747" priority="8" operator="equal">
      <formula>2</formula>
    </cfRule>
    <cfRule type="cellIs" dxfId="746" priority="9" operator="equal">
      <formula>3</formula>
    </cfRule>
    <cfRule type="cellIs" dxfId="745" priority="10" operator="equal">
      <formula>4</formula>
    </cfRule>
  </conditionalFormatting>
  <conditionalFormatting sqref="A49">
    <cfRule type="cellIs" dxfId="744" priority="1" operator="equal">
      <formula>0</formula>
    </cfRule>
    <cfRule type="cellIs" dxfId="743" priority="2" operator="equal">
      <formula>1</formula>
    </cfRule>
    <cfRule type="cellIs" dxfId="742" priority="3" operator="equal">
      <formula>2</formula>
    </cfRule>
    <cfRule type="cellIs" dxfId="741" priority="4" operator="equal">
      <formula>3</formula>
    </cfRule>
    <cfRule type="cellIs" dxfId="74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B3:B6 B9:B15 B18:B25 B28:B33 B36:B39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986"/>
  <sheetViews>
    <sheetView zoomScale="90" zoomScaleNormal="90" workbookViewId="0">
      <pane ySplit="1" topLeftCell="A28" activePane="bottomLeft" state="frozen"/>
      <selection activeCell="B36" sqref="B36"/>
      <selection pane="bottomLeft" activeCell="C21" sqref="C21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20" t="s">
        <v>243</v>
      </c>
      <c r="B1" s="20" t="s">
        <v>244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9.25" customHeight="1" x14ac:dyDescent="0.25">
      <c r="A2" s="12">
        <f>(INT(AVERAGE(A3))) + IF(AND((INT(AVERAGE(A3))) &lt; AVERAGE(A3), (AVERAGE(A4:A7) &gt; AVERAGE(A3))),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25.5" x14ac:dyDescent="0.25">
      <c r="A3" s="12">
        <f>LOOKUP(B3,Avaliação!$D$2:$E$6)</f>
        <v>0</v>
      </c>
      <c r="B3" s="32" t="s">
        <v>33</v>
      </c>
      <c r="C3" s="28" t="s">
        <v>245</v>
      </c>
      <c r="D3" s="33"/>
      <c r="E3" s="26"/>
    </row>
    <row r="4" spans="1:47" ht="20.100000000000001" customHeight="1" x14ac:dyDescent="0.25">
      <c r="A4" s="12">
        <f>LOOKUP(B4,Avaliação!$D$2:$E$6)</f>
        <v>0</v>
      </c>
      <c r="B4" s="32" t="s">
        <v>33</v>
      </c>
      <c r="C4" s="17" t="s">
        <v>246</v>
      </c>
      <c r="D4" s="34"/>
      <c r="E4" s="26" t="s">
        <v>247</v>
      </c>
      <c r="F4" s="12">
        <f>'R2'!A5</f>
        <v>0</v>
      </c>
    </row>
    <row r="5" spans="1:47" ht="25.5" x14ac:dyDescent="0.25">
      <c r="A5" s="12">
        <f>LOOKUP(B5,Avaliação!$D$2:$E$6)</f>
        <v>0</v>
      </c>
      <c r="B5" s="32" t="s">
        <v>33</v>
      </c>
      <c r="C5" s="17" t="s">
        <v>248</v>
      </c>
      <c r="D5" s="33"/>
      <c r="E5" s="26"/>
    </row>
    <row r="6" spans="1:47" ht="25.5" customHeight="1" x14ac:dyDescent="0.25">
      <c r="A6" s="12">
        <f>LOOKUP(B6,Avaliação!$D$2:$E$6)</f>
        <v>0</v>
      </c>
      <c r="B6" s="32" t="s">
        <v>33</v>
      </c>
      <c r="C6" s="17" t="s">
        <v>249</v>
      </c>
      <c r="D6" s="34"/>
      <c r="E6" s="26" t="s">
        <v>250</v>
      </c>
      <c r="F6" s="12">
        <f>'R2'!A6</f>
        <v>0</v>
      </c>
    </row>
    <row r="7" spans="1:47" ht="25.5" x14ac:dyDescent="0.25">
      <c r="A7" s="12">
        <f>LOOKUP(B7,Avaliação!$D$2:$E$6)</f>
        <v>0</v>
      </c>
      <c r="B7" s="32" t="s">
        <v>33</v>
      </c>
      <c r="C7" s="17" t="s">
        <v>251</v>
      </c>
      <c r="D7" s="33"/>
    </row>
    <row r="9" spans="1:47" s="25" customFormat="1" ht="29.25" customHeight="1" x14ac:dyDescent="0.25">
      <c r="A9" s="12">
        <f>(INT(AVERAGE(A10:A11))) + IF(AND((INT(AVERAGE(A10:A11))) &lt; AVERAGE(A10:A11), (AVERAGE(A12:A14) &gt; AVERAGE(A10:A11))), 1, 0)</f>
        <v>0</v>
      </c>
      <c r="B9" s="10" t="s">
        <v>29</v>
      </c>
      <c r="C9" s="11" t="s">
        <v>40</v>
      </c>
      <c r="D9" s="10" t="s">
        <v>31</v>
      </c>
      <c r="E9" s="10" t="s">
        <v>32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18.95" customHeight="1" x14ac:dyDescent="0.25">
      <c r="A10" s="12">
        <f>LOOKUP(B10,Avaliação!$D$2:$E$6)</f>
        <v>0</v>
      </c>
      <c r="B10" s="32" t="s">
        <v>33</v>
      </c>
      <c r="C10" s="28" t="s">
        <v>252</v>
      </c>
      <c r="D10" s="34"/>
      <c r="E10" s="26" t="s">
        <v>253</v>
      </c>
      <c r="F10" s="12">
        <f>'O7'!A8</f>
        <v>0</v>
      </c>
      <c r="G10" s="12">
        <f>'R2'!A9</f>
        <v>0</v>
      </c>
    </row>
    <row r="11" spans="1:47" ht="25.5" x14ac:dyDescent="0.25">
      <c r="A11" s="12">
        <f>LOOKUP(B11,Avaliação!$D$2:$E$6)</f>
        <v>0</v>
      </c>
      <c r="B11" s="32" t="s">
        <v>33</v>
      </c>
      <c r="C11" s="28" t="s">
        <v>254</v>
      </c>
      <c r="D11" s="34"/>
      <c r="E11" s="26" t="s">
        <v>255</v>
      </c>
      <c r="F11" s="12">
        <f>'R2'!A10</f>
        <v>0</v>
      </c>
    </row>
    <row r="12" spans="1:47" ht="38.25" x14ac:dyDescent="0.25">
      <c r="A12" s="12">
        <f>LOOKUP(B12,Avaliação!$D$2:$E$6)</f>
        <v>0</v>
      </c>
      <c r="B12" s="32" t="s">
        <v>33</v>
      </c>
      <c r="C12" s="17" t="s">
        <v>256</v>
      </c>
      <c r="D12" s="33"/>
      <c r="E12" s="26"/>
    </row>
    <row r="13" spans="1:47" ht="25.5" x14ac:dyDescent="0.25">
      <c r="A13" s="12">
        <f>LOOKUP(B13,Avaliação!$D$2:$E$6)</f>
        <v>0</v>
      </c>
      <c r="B13" s="32" t="s">
        <v>33</v>
      </c>
      <c r="C13" s="17" t="s">
        <v>257</v>
      </c>
      <c r="D13" s="34"/>
      <c r="E13" s="26" t="s">
        <v>258</v>
      </c>
      <c r="F13" s="12">
        <f>'A6'!A13</f>
        <v>0</v>
      </c>
      <c r="G13" s="12">
        <f>'D3'!A14</f>
        <v>0</v>
      </c>
    </row>
    <row r="14" spans="1:47" ht="25.5" x14ac:dyDescent="0.25">
      <c r="A14" s="12">
        <f>LOOKUP(B14,Avaliação!$D$2:$E$6)</f>
        <v>0</v>
      </c>
      <c r="B14" s="32" t="s">
        <v>33</v>
      </c>
      <c r="C14" s="17" t="s">
        <v>50</v>
      </c>
      <c r="D14" s="34"/>
      <c r="E14" s="26" t="s">
        <v>259</v>
      </c>
      <c r="F14" s="12">
        <f>'A1'!A17</f>
        <v>0</v>
      </c>
    </row>
    <row r="16" spans="1:47" ht="29.25" customHeight="1" x14ac:dyDescent="0.25">
      <c r="A16" s="12">
        <f>(INT(AVERAGE(A17))) + IF(AND((INT(AVERAGE(A17))) &lt; AVERAGE(A17), (AVERAGE(A18:A19) &gt; AVERAGE(A17))), 1, 0)</f>
        <v>0</v>
      </c>
      <c r="B16" s="10" t="s">
        <v>29</v>
      </c>
      <c r="C16" s="11" t="s">
        <v>52</v>
      </c>
      <c r="D16" s="10" t="s">
        <v>31</v>
      </c>
      <c r="E16" s="10" t="s">
        <v>32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47" ht="38.25" x14ac:dyDescent="0.25">
      <c r="A17" s="12">
        <f>LOOKUP(B17,Avaliação!$D$2:$E$6)</f>
        <v>0</v>
      </c>
      <c r="B17" s="32" t="s">
        <v>33</v>
      </c>
      <c r="C17" s="28" t="s">
        <v>260</v>
      </c>
      <c r="D17" s="33"/>
    </row>
    <row r="18" spans="1:47" ht="25.5" x14ac:dyDescent="0.25">
      <c r="A18" s="12">
        <f>LOOKUP(B18,Avaliação!$D$2:$E$6)</f>
        <v>0</v>
      </c>
      <c r="B18" s="32" t="s">
        <v>33</v>
      </c>
      <c r="C18" s="17" t="s">
        <v>261</v>
      </c>
      <c r="D18" s="33"/>
    </row>
    <row r="19" spans="1:47" s="25" customFormat="1" ht="51" x14ac:dyDescent="0.25">
      <c r="A19" s="12">
        <f>LOOKUP(B19,Avaliação!$D$2:$E$6)</f>
        <v>0</v>
      </c>
      <c r="B19" s="32" t="s">
        <v>33</v>
      </c>
      <c r="C19" s="17" t="s">
        <v>231</v>
      </c>
      <c r="D19" s="53"/>
      <c r="E19" s="26" t="s">
        <v>262</v>
      </c>
      <c r="F19" s="12">
        <f>'A6'!A25</f>
        <v>0</v>
      </c>
      <c r="G19" s="12">
        <f>'D1'!A19</f>
        <v>0</v>
      </c>
      <c r="H19" s="12">
        <f>'D2'!A19</f>
        <v>0</v>
      </c>
      <c r="I19" s="12">
        <f>'D3'!A22</f>
        <v>0</v>
      </c>
      <c r="J19" s="12">
        <f>'D7'!A27</f>
        <v>0</v>
      </c>
      <c r="K19" s="12">
        <f>'S5'!A24</f>
        <v>0</v>
      </c>
      <c r="L19" s="12">
        <f>'S6'!A18</f>
        <v>0</v>
      </c>
      <c r="M19" s="12">
        <f>'O1'!A14</f>
        <v>0</v>
      </c>
      <c r="N19" s="12">
        <f>'O3'!A20</f>
        <v>0</v>
      </c>
      <c r="O19" s="12">
        <f>'O4'!A22</f>
        <v>0</v>
      </c>
      <c r="P19" s="12">
        <f>'O5'!A16</f>
        <v>0</v>
      </c>
      <c r="Q19" s="12">
        <f>'O9'!A22</f>
        <v>0</v>
      </c>
      <c r="R19" s="12">
        <f>'R2'!A18</f>
        <v>0</v>
      </c>
      <c r="S19" s="12">
        <f>'R4'!A18</f>
        <v>0</v>
      </c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1" spans="1:47" ht="29.25" customHeight="1" x14ac:dyDescent="0.25">
      <c r="A21" s="12">
        <f>(INT(AVERAGE(A22:A24))) + IF(AND((INT(AVERAGE(A22:A24))) &lt; AVERAGE(A22:A24), (AVERAGE(A25:A27) &gt; AVERAGE(A22:A24))), 1, 0)</f>
        <v>0</v>
      </c>
      <c r="B21" s="10" t="s">
        <v>29</v>
      </c>
      <c r="C21" s="11" t="s">
        <v>60</v>
      </c>
      <c r="D21" s="10" t="s">
        <v>31</v>
      </c>
      <c r="E21" s="10" t="s">
        <v>32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47" ht="51" x14ac:dyDescent="0.25">
      <c r="A22" s="12">
        <f>LOOKUP(B22,Avaliação!$D$2:$E$6)</f>
        <v>0</v>
      </c>
      <c r="B22" s="32" t="s">
        <v>33</v>
      </c>
      <c r="C22" s="28" t="s">
        <v>263</v>
      </c>
      <c r="D22" s="33"/>
      <c r="E22" s="26"/>
    </row>
    <row r="23" spans="1:47" ht="25.5" x14ac:dyDescent="0.25">
      <c r="A23" s="12">
        <f>LOOKUP(B23,Avaliação!$D$2:$E$6)</f>
        <v>0</v>
      </c>
      <c r="B23" s="32" t="s">
        <v>33</v>
      </c>
      <c r="C23" s="28" t="s">
        <v>264</v>
      </c>
      <c r="D23" s="34"/>
      <c r="E23" s="26" t="s">
        <v>265</v>
      </c>
      <c r="F23" s="12">
        <f>'A1'!A34</f>
        <v>0</v>
      </c>
    </row>
    <row r="24" spans="1:47" ht="25.5" x14ac:dyDescent="0.25">
      <c r="A24" s="12">
        <f>LOOKUP(B24,Avaliação!$D$2:$E$6)</f>
        <v>0</v>
      </c>
      <c r="B24" s="32" t="s">
        <v>33</v>
      </c>
      <c r="C24" s="28" t="s">
        <v>266</v>
      </c>
      <c r="D24" s="34"/>
      <c r="E24" s="26" t="s">
        <v>265</v>
      </c>
      <c r="F24" s="12">
        <v>4</v>
      </c>
    </row>
    <row r="25" spans="1:47" ht="21.75" customHeight="1" x14ac:dyDescent="0.25">
      <c r="A25" s="12">
        <f>LOOKUP(B25,Avaliação!$D$2:$E$6)</f>
        <v>0</v>
      </c>
      <c r="B25" s="32" t="s">
        <v>33</v>
      </c>
      <c r="C25" s="17" t="s">
        <v>267</v>
      </c>
      <c r="D25" s="33"/>
      <c r="E25" s="26"/>
    </row>
    <row r="26" spans="1:47" ht="63.75" x14ac:dyDescent="0.25">
      <c r="A26" s="12">
        <f>LOOKUP(B26,Avaliação!$D$2:$E$6)</f>
        <v>0</v>
      </c>
      <c r="B26" s="32" t="s">
        <v>33</v>
      </c>
      <c r="C26" s="17" t="s">
        <v>65</v>
      </c>
      <c r="D26" s="53"/>
      <c r="E26" s="26" t="s">
        <v>268</v>
      </c>
      <c r="F26" s="12">
        <f>'A1'!A32</f>
        <v>0</v>
      </c>
      <c r="G26" s="12">
        <f>'A8'!A32</f>
        <v>0</v>
      </c>
      <c r="H26" s="12">
        <f>'D1'!A24</f>
        <v>0</v>
      </c>
      <c r="I26" s="12">
        <f>'D2'!A25</f>
        <v>0</v>
      </c>
      <c r="J26" s="12">
        <f>'D4'!A28</f>
        <v>0</v>
      </c>
      <c r="K26" s="12">
        <f>'D5'!A32</f>
        <v>0</v>
      </c>
      <c r="L26" s="12">
        <f>'D6'!A26</f>
        <v>0</v>
      </c>
      <c r="M26" s="12">
        <f>'S5'!A35</f>
        <v>0</v>
      </c>
      <c r="N26" s="12">
        <f>'Q1'!A25</f>
        <v>0</v>
      </c>
      <c r="O26" s="12">
        <f>'Q2'!A25</f>
        <v>0</v>
      </c>
      <c r="P26" s="12">
        <f>'Q3'!A24</f>
        <v>0</v>
      </c>
      <c r="Q26" s="12">
        <f>'O1'!A23</f>
        <v>0</v>
      </c>
      <c r="R26" s="12">
        <f>'O2'!A25</f>
        <v>0</v>
      </c>
      <c r="S26" s="12">
        <f>'O3'!A28</f>
        <v>0</v>
      </c>
      <c r="T26" s="12">
        <f>'O4'!A31</f>
        <v>0</v>
      </c>
      <c r="U26" s="12">
        <f>'O5'!A24</f>
        <v>0</v>
      </c>
      <c r="V26" s="12">
        <f>'O9'!A30</f>
        <v>0</v>
      </c>
      <c r="W26" s="12">
        <f>'R2'!A24</f>
        <v>0</v>
      </c>
    </row>
    <row r="27" spans="1:47" s="25" customFormat="1" ht="25.5" x14ac:dyDescent="0.25">
      <c r="A27" s="12">
        <f>LOOKUP(B27,Avaliação!$D$2:$E$6)</f>
        <v>0</v>
      </c>
      <c r="B27" s="32" t="s">
        <v>33</v>
      </c>
      <c r="C27" s="17" t="s">
        <v>269</v>
      </c>
      <c r="D27" s="33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9" spans="1:47" ht="29.25" customHeight="1" x14ac:dyDescent="0.25">
      <c r="A29" s="12">
        <f>(INT(AVERAGE(A30:A31))) + IF(AND((INT(AVERAGE(A30:A31))) &lt; AVERAGE(A30:A31), (AVERAGE(A30:A31) &gt; AVERAGE(A30:A31))), 1, 0)</f>
        <v>0</v>
      </c>
      <c r="B29" s="10" t="s">
        <v>29</v>
      </c>
      <c r="C29" s="11" t="s">
        <v>71</v>
      </c>
      <c r="D29" s="10" t="s">
        <v>31</v>
      </c>
      <c r="E29" s="10" t="s">
        <v>32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47" ht="38.25" x14ac:dyDescent="0.25">
      <c r="A30" s="12">
        <f>LOOKUP(B30,Avaliação!$D$2:$E$6)</f>
        <v>0</v>
      </c>
      <c r="B30" s="32" t="s">
        <v>33</v>
      </c>
      <c r="C30" s="28" t="s">
        <v>270</v>
      </c>
      <c r="D30" s="33"/>
    </row>
    <row r="31" spans="1:47" ht="25.5" x14ac:dyDescent="0.25">
      <c r="A31" s="12">
        <f>LOOKUP(B31,Avaliação!$D$2:$E$6)</f>
        <v>0</v>
      </c>
      <c r="B31" s="32" t="s">
        <v>33</v>
      </c>
      <c r="C31" s="28" t="s">
        <v>271</v>
      </c>
      <c r="D31" s="33"/>
    </row>
    <row r="34" spans="1:47" ht="15" customHeight="1" x14ac:dyDescent="0.25">
      <c r="A34" s="56" t="s">
        <v>21</v>
      </c>
      <c r="B34" s="55"/>
    </row>
    <row r="35" spans="1:47" ht="15" customHeight="1" x14ac:dyDescent="0.25">
      <c r="A35" s="16">
        <v>0</v>
      </c>
      <c r="B35" s="59" t="s">
        <v>22</v>
      </c>
    </row>
    <row r="36" spans="1:47" ht="15" customHeight="1" x14ac:dyDescent="0.25">
      <c r="A36" s="16">
        <v>1</v>
      </c>
      <c r="B36" s="59" t="s">
        <v>23</v>
      </c>
    </row>
    <row r="37" spans="1:47" s="25" customFormat="1" ht="18" customHeight="1" x14ac:dyDescent="0.25">
      <c r="A37" s="16">
        <v>2</v>
      </c>
      <c r="B37" s="59" t="s">
        <v>24</v>
      </c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15" customHeight="1" x14ac:dyDescent="0.25">
      <c r="A38" s="16">
        <v>3</v>
      </c>
      <c r="B38" s="59" t="s">
        <v>25</v>
      </c>
    </row>
    <row r="39" spans="1:47" ht="15" customHeight="1" x14ac:dyDescent="0.25">
      <c r="A39" s="16">
        <v>4</v>
      </c>
      <c r="B39" s="59" t="s">
        <v>26</v>
      </c>
    </row>
    <row r="41" spans="1:47" ht="15" customHeight="1" x14ac:dyDescent="0.25">
      <c r="A41" s="70" t="s">
        <v>74</v>
      </c>
      <c r="B41" s="16" t="s">
        <v>75</v>
      </c>
    </row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sheetProtection selectLockedCells="1"/>
  <conditionalFormatting sqref="A2:A33 A40 A42:A1048576">
    <cfRule type="cellIs" dxfId="739" priority="26" operator="equal">
      <formula>0</formula>
    </cfRule>
    <cfRule type="cellIs" dxfId="738" priority="27" operator="equal">
      <formula>1</formula>
    </cfRule>
    <cfRule type="cellIs" dxfId="737" priority="28" operator="equal">
      <formula>2</formula>
    </cfRule>
    <cfRule type="cellIs" dxfId="736" priority="29" operator="equal">
      <formula>3</formula>
    </cfRule>
    <cfRule type="cellIs" dxfId="735" priority="30" operator="equal">
      <formula>4</formula>
    </cfRule>
  </conditionalFormatting>
  <conditionalFormatting sqref="F1:W8 F10:W15 F17:W20 F22:W28 F30:W1048576">
    <cfRule type="cellIs" dxfId="734" priority="21" operator="equal">
      <formula>0</formula>
    </cfRule>
    <cfRule type="cellIs" dxfId="733" priority="22" operator="equal">
      <formula>1</formula>
    </cfRule>
    <cfRule type="cellIs" dxfId="732" priority="23" operator="equal">
      <formula>2</formula>
    </cfRule>
    <cfRule type="cellIs" dxfId="731" priority="24" operator="equal">
      <formula>3</formula>
    </cfRule>
    <cfRule type="cellIs" dxfId="730" priority="25" operator="equal">
      <formula>4</formula>
    </cfRule>
  </conditionalFormatting>
  <conditionalFormatting sqref="F29:W29 F21:W21 F16:W16 F9:W9">
    <cfRule type="cellIs" dxfId="729" priority="16" operator="equal">
      <formula>0</formula>
    </cfRule>
    <cfRule type="cellIs" dxfId="728" priority="17" operator="equal">
      <formula>1</formula>
    </cfRule>
    <cfRule type="cellIs" dxfId="727" priority="18" operator="equal">
      <formula>2</formula>
    </cfRule>
    <cfRule type="cellIs" dxfId="726" priority="19" operator="equal">
      <formula>3</formula>
    </cfRule>
    <cfRule type="cellIs" dxfId="725" priority="20" operator="equal">
      <formula>4</formula>
    </cfRule>
  </conditionalFormatting>
  <conditionalFormatting sqref="A35:A39">
    <cfRule type="cellIs" dxfId="724" priority="6" operator="equal">
      <formula>0</formula>
    </cfRule>
    <cfRule type="cellIs" dxfId="723" priority="7" operator="equal">
      <formula>1</formula>
    </cfRule>
    <cfRule type="cellIs" dxfId="722" priority="8" operator="equal">
      <formula>2</formula>
    </cfRule>
    <cfRule type="cellIs" dxfId="721" priority="9" operator="equal">
      <formula>3</formula>
    </cfRule>
    <cfRule type="cellIs" dxfId="720" priority="10" operator="equal">
      <formula>4</formula>
    </cfRule>
  </conditionalFormatting>
  <conditionalFormatting sqref="A41">
    <cfRule type="cellIs" dxfId="719" priority="1" operator="equal">
      <formula>0</formula>
    </cfRule>
    <cfRule type="cellIs" dxfId="718" priority="2" operator="equal">
      <formula>1</formula>
    </cfRule>
    <cfRule type="cellIs" dxfId="717" priority="3" operator="equal">
      <formula>2</formula>
    </cfRule>
    <cfRule type="cellIs" dxfId="716" priority="4" operator="equal">
      <formula>3</formula>
    </cfRule>
    <cfRule type="cellIs" dxfId="715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B3:B7 B10:B14 B17:B19 B22:B27 B30:B31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990"/>
  <sheetViews>
    <sheetView zoomScale="90" zoomScaleNormal="90" workbookViewId="0">
      <pane ySplit="1" topLeftCell="A30" activePane="bottomLeft" state="frozen"/>
      <selection activeCell="B36" sqref="B36"/>
      <selection pane="bottomLeft" activeCell="B22" sqref="B22"/>
    </sheetView>
  </sheetViews>
  <sheetFormatPr defaultColWidth="14.42578125" defaultRowHeight="15" customHeight="1" x14ac:dyDescent="0.25"/>
  <cols>
    <col min="1" max="1" width="4.7109375" style="12" customWidth="1"/>
    <col min="2" max="2" width="12.7109375" style="16" customWidth="1"/>
    <col min="3" max="3" width="77" style="16" customWidth="1"/>
    <col min="4" max="4" width="33.28515625" style="16" customWidth="1"/>
    <col min="5" max="5" width="26.85546875" style="16" customWidth="1"/>
    <col min="6" max="23" width="3" style="12" customWidth="1"/>
    <col min="24" max="26" width="8.7109375" style="12" customWidth="1"/>
    <col min="27" max="27" width="8.7109375" style="1" customWidth="1"/>
    <col min="28" max="47" width="14.42578125" style="1"/>
  </cols>
  <sheetData>
    <row r="1" spans="1:47" s="22" customFormat="1" ht="29.25" customHeight="1" x14ac:dyDescent="0.25">
      <c r="A1" s="20" t="s">
        <v>272</v>
      </c>
      <c r="B1" s="20" t="s">
        <v>273</v>
      </c>
      <c r="C1" s="20"/>
      <c r="D1" s="20"/>
      <c r="E1" s="6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s="25" customFormat="1" ht="27.75" customHeight="1" x14ac:dyDescent="0.25">
      <c r="A2" s="12">
        <f>(INT(AVERAGE(A3:A5))) + IF(AND((INT(AVERAGE(A3:A5))) &lt; AVERAGE(A3:A5), (AVERAGE(A6:A7) &gt; AVERAGE(A3:A5))), 1, 0)</f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6"/>
      <c r="Y2" s="16"/>
      <c r="Z2" s="1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</row>
    <row r="3" spans="1:47" ht="25.5" x14ac:dyDescent="0.25">
      <c r="A3" s="12">
        <f>LOOKUP(B3,Avaliação!$D$2:$E$6)</f>
        <v>0</v>
      </c>
      <c r="B3" s="32" t="s">
        <v>33</v>
      </c>
      <c r="C3" s="28" t="s">
        <v>274</v>
      </c>
      <c r="D3" s="34"/>
      <c r="E3" s="26" t="s">
        <v>275</v>
      </c>
      <c r="F3" s="12">
        <f>'A1'!A4</f>
        <v>0</v>
      </c>
      <c r="G3" s="12">
        <f>'D3'!A3</f>
        <v>0</v>
      </c>
      <c r="H3" s="12">
        <f>'O7'!A4</f>
        <v>0</v>
      </c>
    </row>
    <row r="4" spans="1:47" ht="25.5" x14ac:dyDescent="0.25">
      <c r="A4" s="12">
        <f>LOOKUP(B4,Avaliação!$D$2:$E$6)</f>
        <v>0</v>
      </c>
      <c r="B4" s="32" t="s">
        <v>33</v>
      </c>
      <c r="C4" s="28" t="s">
        <v>276</v>
      </c>
      <c r="D4" s="34"/>
      <c r="E4" s="26" t="s">
        <v>277</v>
      </c>
      <c r="F4" s="12">
        <f>'R1'!A4</f>
        <v>0</v>
      </c>
      <c r="G4" s="12">
        <f>'R3'!A4</f>
        <v>0</v>
      </c>
    </row>
    <row r="5" spans="1:47" ht="25.5" x14ac:dyDescent="0.25">
      <c r="A5" s="12">
        <f>LOOKUP(B5,Avaliação!$D$2:$E$6)</f>
        <v>0</v>
      </c>
      <c r="B5" s="32" t="s">
        <v>33</v>
      </c>
      <c r="C5" s="28" t="s">
        <v>278</v>
      </c>
      <c r="D5" s="33"/>
      <c r="E5" s="26"/>
    </row>
    <row r="6" spans="1:47" ht="27" customHeight="1" x14ac:dyDescent="0.25">
      <c r="A6" s="12">
        <f>LOOKUP(B6,Avaliação!$D$2:$E$6)</f>
        <v>0</v>
      </c>
      <c r="B6" s="32" t="s">
        <v>33</v>
      </c>
      <c r="C6" s="17" t="s">
        <v>279</v>
      </c>
      <c r="D6" s="33"/>
      <c r="E6" s="26"/>
    </row>
    <row r="7" spans="1:47" ht="21" customHeight="1" x14ac:dyDescent="0.25">
      <c r="A7" s="12">
        <f>LOOKUP(B7,Avaliação!$D$2:$E$6)</f>
        <v>0</v>
      </c>
      <c r="B7" s="32" t="s">
        <v>33</v>
      </c>
      <c r="C7" s="17" t="s">
        <v>280</v>
      </c>
      <c r="D7" s="33"/>
      <c r="E7" s="26"/>
    </row>
    <row r="9" spans="1:47" s="25" customFormat="1" ht="27.75" customHeight="1" x14ac:dyDescent="0.25">
      <c r="A9" s="12">
        <f>(INT(AVERAGE(A10:A11))) + IF(AND((INT(AVERAGE(A10:A11))) &lt; AVERAGE(A10:A11), (AVERAGE(A12:A16) &gt; AVERAGE(A10:A11))), 1, 0)</f>
        <v>0</v>
      </c>
      <c r="B9" s="10" t="s">
        <v>29</v>
      </c>
      <c r="C9" s="11" t="s">
        <v>40</v>
      </c>
      <c r="D9" s="10" t="s">
        <v>31</v>
      </c>
      <c r="E9" s="10" t="s">
        <v>32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38.25" x14ac:dyDescent="0.25">
      <c r="A10" s="12">
        <f>LOOKUP(B10,Avaliação!$D$2:$E$6)</f>
        <v>0</v>
      </c>
      <c r="B10" s="32" t="s">
        <v>33</v>
      </c>
      <c r="C10" s="28" t="s">
        <v>281</v>
      </c>
      <c r="D10" s="34"/>
      <c r="E10" s="26" t="s">
        <v>282</v>
      </c>
      <c r="F10" s="12">
        <f>'R3'!A13</f>
        <v>0</v>
      </c>
    </row>
    <row r="11" spans="1:47" ht="25.5" x14ac:dyDescent="0.25">
      <c r="A11" s="12">
        <f>LOOKUP(B11,Avaliação!$D$2:$E$6)</f>
        <v>0</v>
      </c>
      <c r="B11" s="32" t="s">
        <v>33</v>
      </c>
      <c r="C11" s="28" t="s">
        <v>283</v>
      </c>
      <c r="D11" s="33"/>
      <c r="E11" s="26"/>
    </row>
    <row r="12" spans="1:47" ht="25.5" x14ac:dyDescent="0.25">
      <c r="A12" s="12">
        <f>LOOKUP(B12,Avaliação!$D$2:$E$6)</f>
        <v>0</v>
      </c>
      <c r="B12" s="32" t="s">
        <v>33</v>
      </c>
      <c r="C12" s="17" t="s">
        <v>284</v>
      </c>
      <c r="D12" s="33"/>
      <c r="E12" s="26"/>
    </row>
    <row r="13" spans="1:47" ht="25.5" x14ac:dyDescent="0.25">
      <c r="A13" s="12">
        <f>LOOKUP(B13,Avaliação!$D$2:$E$6)</f>
        <v>0</v>
      </c>
      <c r="B13" s="32" t="s">
        <v>33</v>
      </c>
      <c r="C13" s="17" t="s">
        <v>285</v>
      </c>
      <c r="D13" s="33"/>
      <c r="E13" s="26"/>
    </row>
    <row r="14" spans="1:47" ht="38.25" x14ac:dyDescent="0.25">
      <c r="A14" s="12">
        <f>LOOKUP(B14,Avaliação!$D$2:$E$6)</f>
        <v>0</v>
      </c>
      <c r="B14" s="32" t="s">
        <v>33</v>
      </c>
      <c r="C14" s="17" t="s">
        <v>286</v>
      </c>
      <c r="D14" s="33"/>
      <c r="E14" s="26"/>
    </row>
    <row r="15" spans="1:47" ht="25.5" x14ac:dyDescent="0.25">
      <c r="A15" s="12">
        <f>LOOKUP(B15,Avaliação!$D$2:$E$6)</f>
        <v>0</v>
      </c>
      <c r="B15" s="32" t="s">
        <v>33</v>
      </c>
      <c r="C15" s="17" t="s">
        <v>287</v>
      </c>
      <c r="D15" s="33"/>
    </row>
    <row r="16" spans="1:47" x14ac:dyDescent="0.25">
      <c r="A16" s="12">
        <f>LOOKUP(B16,Avaliação!$D$2:$E$6)</f>
        <v>0</v>
      </c>
      <c r="B16" s="32" t="s">
        <v>33</v>
      </c>
      <c r="C16" s="17" t="s">
        <v>288</v>
      </c>
      <c r="D16" s="33"/>
    </row>
    <row r="18" spans="1:47" ht="27.75" customHeight="1" x14ac:dyDescent="0.25">
      <c r="A18" s="12">
        <f>(INT(AVERAGE(A19:A20))) + IF(AND((INT(AVERAGE(A19:A20))) &lt; AVERAGE(A19:A20), (AVERAGE(A21:A25) &gt; AVERAGE(A19:A20))), 1, 0)</f>
        <v>0</v>
      </c>
      <c r="B18" s="10" t="s">
        <v>29</v>
      </c>
      <c r="C18" s="11" t="s">
        <v>52</v>
      </c>
      <c r="D18" s="10" t="s">
        <v>31</v>
      </c>
      <c r="E18" s="10" t="s">
        <v>32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47" s="25" customFormat="1" ht="25.5" x14ac:dyDescent="0.25">
      <c r="A19" s="12">
        <f>LOOKUP(B19,Avaliação!$D$2:$E$6)</f>
        <v>0</v>
      </c>
      <c r="B19" s="32" t="s">
        <v>33</v>
      </c>
      <c r="C19" s="28" t="s">
        <v>289</v>
      </c>
      <c r="D19" s="33"/>
      <c r="E19" s="2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  <c r="Y19" s="16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1:47" ht="25.5" x14ac:dyDescent="0.25">
      <c r="A20" s="12">
        <f>LOOKUP(B20,Avaliação!$D$2:$E$6)</f>
        <v>0</v>
      </c>
      <c r="B20" s="32" t="s">
        <v>33</v>
      </c>
      <c r="C20" s="28" t="s">
        <v>290</v>
      </c>
      <c r="D20" s="33"/>
      <c r="E20" s="26"/>
    </row>
    <row r="21" spans="1:47" ht="38.25" x14ac:dyDescent="0.25">
      <c r="A21" s="12">
        <f>LOOKUP(B21,Avaliação!$D$2:$E$6)</f>
        <v>0</v>
      </c>
      <c r="B21" s="32" t="s">
        <v>33</v>
      </c>
      <c r="C21" s="17" t="s">
        <v>291</v>
      </c>
      <c r="D21" s="34"/>
      <c r="E21" s="26" t="s">
        <v>292</v>
      </c>
      <c r="F21" s="12">
        <f>'A6'!A21</f>
        <v>0</v>
      </c>
    </row>
    <row r="22" spans="1:47" ht="28.5" customHeight="1" x14ac:dyDescent="0.25">
      <c r="A22" s="12">
        <f>LOOKUP(B22,Avaliação!$D$2:$E$6)</f>
        <v>0</v>
      </c>
      <c r="B22" s="32" t="s">
        <v>33</v>
      </c>
      <c r="C22" s="17" t="s">
        <v>293</v>
      </c>
      <c r="D22" s="34"/>
      <c r="E22" s="26" t="s">
        <v>294</v>
      </c>
      <c r="F22" s="12">
        <f>'A3'!A13</f>
        <v>0</v>
      </c>
    </row>
    <row r="23" spans="1:47" ht="28.5" customHeight="1" x14ac:dyDescent="0.25">
      <c r="A23" s="12">
        <f>LOOKUP(B23,Avaliação!$D$2:$E$6)</f>
        <v>0</v>
      </c>
      <c r="B23" s="32" t="s">
        <v>33</v>
      </c>
      <c r="C23" s="17" t="s">
        <v>295</v>
      </c>
      <c r="D23" s="34"/>
      <c r="E23" s="26" t="s">
        <v>296</v>
      </c>
      <c r="F23" s="12">
        <f>'A5'!A17</f>
        <v>0</v>
      </c>
    </row>
    <row r="24" spans="1:47" ht="28.5" customHeight="1" x14ac:dyDescent="0.25">
      <c r="A24" s="12">
        <f>LOOKUP(B24,Avaliação!$D$2:$E$6)</f>
        <v>0</v>
      </c>
      <c r="B24" s="32" t="s">
        <v>33</v>
      </c>
      <c r="C24" s="17" t="s">
        <v>160</v>
      </c>
      <c r="D24" s="34"/>
      <c r="E24" s="26" t="s">
        <v>297</v>
      </c>
      <c r="F24" s="12">
        <f>'A4'!A17</f>
        <v>0</v>
      </c>
      <c r="G24" s="12">
        <f>'A5'!A18</f>
        <v>0</v>
      </c>
      <c r="H24" s="12">
        <f>'Q1'!A19</f>
        <v>0</v>
      </c>
    </row>
    <row r="25" spans="1:47" ht="38.25" x14ac:dyDescent="0.25">
      <c r="A25" s="12">
        <f>LOOKUP(B25,Avaliação!$D$2:$E$6)</f>
        <v>0</v>
      </c>
      <c r="B25" s="32" t="s">
        <v>33</v>
      </c>
      <c r="C25" s="17" t="s">
        <v>298</v>
      </c>
      <c r="D25" s="33"/>
      <c r="E25" s="26"/>
    </row>
    <row r="26" spans="1:47" x14ac:dyDescent="0.25">
      <c r="B26" s="18"/>
    </row>
    <row r="27" spans="1:47" s="25" customFormat="1" ht="27.75" customHeight="1" x14ac:dyDescent="0.25">
      <c r="A27" s="12">
        <f>(INT(AVERAGE(A28:A29))) + IF(AND((INT(AVERAGE(A28:A29))) &lt; AVERAGE(A28:A29), (AVERAGE(A30:A33) &gt; AVERAGE(A28:A29))), 1, 0)</f>
        <v>0</v>
      </c>
      <c r="B27" s="10" t="s">
        <v>29</v>
      </c>
      <c r="C27" s="11" t="s">
        <v>60</v>
      </c>
      <c r="D27" s="10" t="s">
        <v>31</v>
      </c>
      <c r="E27" s="10" t="s">
        <v>32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6"/>
      <c r="Y27" s="16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25.5" x14ac:dyDescent="0.25">
      <c r="A28" s="12">
        <f>LOOKUP(B28,Avaliação!$D$2:$E$6)</f>
        <v>0</v>
      </c>
      <c r="B28" s="32" t="s">
        <v>33</v>
      </c>
      <c r="C28" s="28" t="s">
        <v>299</v>
      </c>
      <c r="D28" s="33"/>
    </row>
    <row r="29" spans="1:47" ht="25.5" x14ac:dyDescent="0.25">
      <c r="A29" s="12">
        <f>LOOKUP(B29,Avaliação!$D$2:$E$6)</f>
        <v>0</v>
      </c>
      <c r="B29" s="32" t="s">
        <v>33</v>
      </c>
      <c r="C29" s="28" t="s">
        <v>300</v>
      </c>
      <c r="D29" s="33"/>
    </row>
    <row r="30" spans="1:47" ht="55.5" customHeight="1" x14ac:dyDescent="0.25">
      <c r="A30" s="12">
        <f>LOOKUP(B30,Avaliação!$D$2:$E$6)</f>
        <v>0</v>
      </c>
      <c r="B30" s="32" t="s">
        <v>33</v>
      </c>
      <c r="C30" s="17" t="s">
        <v>301</v>
      </c>
      <c r="D30" s="34"/>
      <c r="E30" s="29" t="s">
        <v>302</v>
      </c>
      <c r="F30" s="12">
        <f>'A3'!A19</f>
        <v>0</v>
      </c>
    </row>
    <row r="31" spans="1:47" ht="20.100000000000001" customHeight="1" x14ac:dyDescent="0.25">
      <c r="A31" s="12">
        <f>LOOKUP(B31,Avaliação!$D$2:$E$6)</f>
        <v>0</v>
      </c>
      <c r="B31" s="32" t="s">
        <v>33</v>
      </c>
      <c r="C31" s="17" t="s">
        <v>303</v>
      </c>
      <c r="D31" s="33"/>
    </row>
    <row r="32" spans="1:47" ht="63.75" x14ac:dyDescent="0.25">
      <c r="A32" s="12">
        <f>LOOKUP(B32,Avaliação!$D$2:$E$6)</f>
        <v>0</v>
      </c>
      <c r="B32" s="32" t="s">
        <v>33</v>
      </c>
      <c r="C32" s="17" t="s">
        <v>65</v>
      </c>
      <c r="D32" s="53"/>
      <c r="E32" s="26" t="s">
        <v>304</v>
      </c>
      <c r="F32" s="12">
        <f>'A1'!A32</f>
        <v>0</v>
      </c>
      <c r="G32" s="12">
        <f>'A7'!A26</f>
        <v>0</v>
      </c>
      <c r="H32" s="12">
        <f>'D1'!A24</f>
        <v>0</v>
      </c>
      <c r="I32" s="12">
        <f>'D2'!A25</f>
        <v>0</v>
      </c>
      <c r="J32" s="12">
        <f>'D4'!A28</f>
        <v>0</v>
      </c>
      <c r="K32" s="12">
        <f>'D5'!A32</f>
        <v>0</v>
      </c>
      <c r="L32" s="12">
        <f>'D6'!A26</f>
        <v>0</v>
      </c>
      <c r="M32" s="12">
        <f>'S5'!A34</f>
        <v>0</v>
      </c>
      <c r="N32" s="12">
        <f>'Q1'!A25</f>
        <v>0</v>
      </c>
      <c r="O32" s="12">
        <f>'Q2'!A25</f>
        <v>0</v>
      </c>
      <c r="P32" s="12">
        <f>'Q3'!A24</f>
        <v>0</v>
      </c>
      <c r="Q32" s="12">
        <f>'O1'!A23</f>
        <v>0</v>
      </c>
      <c r="R32" s="12">
        <f>'O2'!A25</f>
        <v>0</v>
      </c>
      <c r="S32" s="12">
        <f>'O3'!A28</f>
        <v>0</v>
      </c>
      <c r="T32" s="12">
        <f>'O4'!A31</f>
        <v>0</v>
      </c>
      <c r="U32" s="12">
        <f>'O5'!A24</f>
        <v>0</v>
      </c>
      <c r="V32" s="12">
        <f>'O9'!A30</f>
        <v>0</v>
      </c>
      <c r="W32" s="12">
        <f>'R2'!A24</f>
        <v>0</v>
      </c>
    </row>
    <row r="33" spans="1:47" ht="25.5" x14ac:dyDescent="0.25">
      <c r="A33" s="12">
        <f>LOOKUP(B33,Avaliação!$D$2:$E$6)</f>
        <v>0</v>
      </c>
      <c r="B33" s="32" t="s">
        <v>33</v>
      </c>
      <c r="C33" s="17" t="s">
        <v>305</v>
      </c>
      <c r="D33" s="33"/>
    </row>
    <row r="35" spans="1:47" ht="27.75" customHeight="1" x14ac:dyDescent="0.25">
      <c r="A35" s="12">
        <f>(INT(AVERAGE(A36))) + IF(AND((INT(AVERAGE(A36))) &lt; AVERAGE(A36), (AVERAGE(A37) &gt; AVERAGE(A36))), 1, 0)</f>
        <v>0</v>
      </c>
      <c r="B35" s="10" t="s">
        <v>29</v>
      </c>
      <c r="C35" s="11" t="s">
        <v>71</v>
      </c>
      <c r="D35" s="10" t="s">
        <v>31</v>
      </c>
      <c r="E35" s="10" t="s">
        <v>32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47" ht="38.25" x14ac:dyDescent="0.25">
      <c r="A36" s="12">
        <f>LOOKUP(B36,Avaliação!$D$2:$E$6)</f>
        <v>0</v>
      </c>
      <c r="B36" s="32" t="s">
        <v>33</v>
      </c>
      <c r="C36" s="28" t="s">
        <v>306</v>
      </c>
      <c r="D36" s="33"/>
    </row>
    <row r="37" spans="1:47" s="25" customFormat="1" ht="25.5" x14ac:dyDescent="0.25">
      <c r="A37" s="12">
        <f>LOOKUP(B37,Avaliação!$D$2:$E$6)</f>
        <v>0</v>
      </c>
      <c r="B37" s="32" t="s">
        <v>33</v>
      </c>
      <c r="C37" s="17" t="s">
        <v>307</v>
      </c>
      <c r="D37" s="34"/>
      <c r="E37" s="26" t="s">
        <v>308</v>
      </c>
      <c r="F37" s="12">
        <f>'A3'!A30</f>
        <v>0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  <c r="Y37" s="16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40" spans="1:47" ht="15" customHeight="1" x14ac:dyDescent="0.25">
      <c r="A40" s="56" t="s">
        <v>21</v>
      </c>
      <c r="B40" s="55"/>
    </row>
    <row r="41" spans="1:47" ht="15" customHeight="1" x14ac:dyDescent="0.25">
      <c r="A41" s="16">
        <v>0</v>
      </c>
      <c r="B41" s="59" t="s">
        <v>22</v>
      </c>
    </row>
    <row r="42" spans="1:47" ht="15" customHeight="1" x14ac:dyDescent="0.25">
      <c r="A42" s="16">
        <v>1</v>
      </c>
      <c r="B42" s="59" t="s">
        <v>23</v>
      </c>
    </row>
    <row r="43" spans="1:47" ht="15" customHeight="1" x14ac:dyDescent="0.25">
      <c r="A43" s="16">
        <v>2</v>
      </c>
      <c r="B43" s="59" t="s">
        <v>24</v>
      </c>
    </row>
    <row r="44" spans="1:47" ht="15" customHeight="1" x14ac:dyDescent="0.25">
      <c r="A44" s="16">
        <v>3</v>
      </c>
      <c r="B44" s="59" t="s">
        <v>25</v>
      </c>
    </row>
    <row r="45" spans="1:47" ht="15" customHeight="1" x14ac:dyDescent="0.25">
      <c r="A45" s="16">
        <v>4</v>
      </c>
      <c r="B45" s="59" t="s">
        <v>26</v>
      </c>
    </row>
    <row r="47" spans="1:47" ht="15" customHeight="1" x14ac:dyDescent="0.25">
      <c r="A47" s="70" t="s">
        <v>74</v>
      </c>
      <c r="B47" s="16" t="s">
        <v>75</v>
      </c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sheetProtection selectLockedCells="1"/>
  <conditionalFormatting sqref="A2:A39 A46 A48:A1048576">
    <cfRule type="cellIs" dxfId="714" priority="26" operator="equal">
      <formula>0</formula>
    </cfRule>
    <cfRule type="cellIs" dxfId="713" priority="27" operator="equal">
      <formula>1</formula>
    </cfRule>
    <cfRule type="cellIs" dxfId="712" priority="28" operator="equal">
      <formula>2</formula>
    </cfRule>
    <cfRule type="cellIs" dxfId="711" priority="29" operator="equal">
      <formula>3</formula>
    </cfRule>
    <cfRule type="cellIs" dxfId="710" priority="30" operator="equal">
      <formula>4</formula>
    </cfRule>
  </conditionalFormatting>
  <conditionalFormatting sqref="F1:W1 F3:W8 F10:W17 F19:W26 F28:W34 F36:W1048576">
    <cfRule type="cellIs" dxfId="709" priority="21" operator="equal">
      <formula>0</formula>
    </cfRule>
    <cfRule type="cellIs" dxfId="708" priority="22" operator="equal">
      <formula>1</formula>
    </cfRule>
    <cfRule type="cellIs" dxfId="707" priority="23" operator="equal">
      <formula>2</formula>
    </cfRule>
    <cfRule type="cellIs" dxfId="706" priority="24" operator="equal">
      <formula>3</formula>
    </cfRule>
    <cfRule type="cellIs" dxfId="705" priority="25" operator="equal">
      <formula>4</formula>
    </cfRule>
  </conditionalFormatting>
  <conditionalFormatting sqref="F35:W35 F27:W27 F18:W18 F9:W9 F2:W2">
    <cfRule type="cellIs" dxfId="704" priority="16" operator="equal">
      <formula>0</formula>
    </cfRule>
    <cfRule type="cellIs" dxfId="703" priority="17" operator="equal">
      <formula>1</formula>
    </cfRule>
    <cfRule type="cellIs" dxfId="702" priority="18" operator="equal">
      <formula>2</formula>
    </cfRule>
    <cfRule type="cellIs" dxfId="701" priority="19" operator="equal">
      <formula>3</formula>
    </cfRule>
    <cfRule type="cellIs" dxfId="700" priority="20" operator="equal">
      <formula>4</formula>
    </cfRule>
  </conditionalFormatting>
  <conditionalFormatting sqref="A41:A45">
    <cfRule type="cellIs" dxfId="699" priority="6" operator="equal">
      <formula>0</formula>
    </cfRule>
    <cfRule type="cellIs" dxfId="698" priority="7" operator="equal">
      <formula>1</formula>
    </cfRule>
    <cfRule type="cellIs" dxfId="697" priority="8" operator="equal">
      <formula>2</formula>
    </cfRule>
    <cfRule type="cellIs" dxfId="696" priority="9" operator="equal">
      <formula>3</formula>
    </cfRule>
    <cfRule type="cellIs" dxfId="695" priority="10" operator="equal">
      <formula>4</formula>
    </cfRule>
  </conditionalFormatting>
  <conditionalFormatting sqref="A47">
    <cfRule type="cellIs" dxfId="694" priority="1" operator="equal">
      <formula>0</formula>
    </cfRule>
    <cfRule type="cellIs" dxfId="693" priority="2" operator="equal">
      <formula>1</formula>
    </cfRule>
    <cfRule type="cellIs" dxfId="692" priority="3" operator="equal">
      <formula>2</formula>
    </cfRule>
    <cfRule type="cellIs" dxfId="691" priority="4" operator="equal">
      <formula>3</formula>
    </cfRule>
    <cfRule type="cellIs" dxfId="690" priority="5" operator="equal">
      <formula>4</formula>
    </cfRule>
  </conditionalFormatting>
  <pageMargins left="0.511811024" right="0.511811024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Avaliação!$A$2:$A$6</xm:f>
          </x14:formula1>
          <xm:sqref>B3:B7 B10:B16 B19:B26 B28:B33 B36:B37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196</vt:i4>
      </vt:variant>
    </vt:vector>
  </HeadingPairs>
  <TitlesOfParts>
    <vt:vector size="237" baseType="lpstr">
      <vt:lpstr>Sumario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D1</vt:lpstr>
      <vt:lpstr>D2</vt:lpstr>
      <vt:lpstr>D3</vt:lpstr>
      <vt:lpstr>D4</vt:lpstr>
      <vt:lpstr>D5</vt:lpstr>
      <vt:lpstr>D6</vt:lpstr>
      <vt:lpstr>D7</vt:lpstr>
      <vt:lpstr>S1</vt:lpstr>
      <vt:lpstr>S2</vt:lpstr>
      <vt:lpstr>S3</vt:lpstr>
      <vt:lpstr>S4</vt:lpstr>
      <vt:lpstr>S5</vt:lpstr>
      <vt:lpstr>S6</vt:lpstr>
      <vt:lpstr>Q1</vt:lpstr>
      <vt:lpstr>Q2</vt:lpstr>
      <vt:lpstr>Q3</vt:lpstr>
      <vt:lpstr>O1</vt:lpstr>
      <vt:lpstr>O2</vt:lpstr>
      <vt:lpstr>O3</vt:lpstr>
      <vt:lpstr>O4</vt:lpstr>
      <vt:lpstr>O5</vt:lpstr>
      <vt:lpstr>O6</vt:lpstr>
      <vt:lpstr>O7</vt:lpstr>
      <vt:lpstr>O8</vt:lpstr>
      <vt:lpstr>O9</vt:lpstr>
      <vt:lpstr>R1</vt:lpstr>
      <vt:lpstr>R2</vt:lpstr>
      <vt:lpstr>R3</vt:lpstr>
      <vt:lpstr>R4</vt:lpstr>
      <vt:lpstr>Avaliação</vt:lpstr>
      <vt:lpstr>'R1'!_R1_Definição</vt:lpstr>
      <vt:lpstr>'R1'!_R1_Entrega</vt:lpstr>
      <vt:lpstr>'R1'!_R1_Gestão</vt:lpstr>
      <vt:lpstr>'R1'!_R1_Otimização</vt:lpstr>
      <vt:lpstr>'R1'!_R1_Planejamento</vt:lpstr>
      <vt:lpstr>'R2'!_R2_Definição</vt:lpstr>
      <vt:lpstr>'R2'!_R2_Entrega</vt:lpstr>
      <vt:lpstr>'R2'!_R2_Gestão</vt:lpstr>
      <vt:lpstr>'R2'!_R2_Otimização</vt:lpstr>
      <vt:lpstr>'R2'!_R2_Planejamento</vt:lpstr>
      <vt:lpstr>'R3'!_R3_Definição</vt:lpstr>
      <vt:lpstr>'R3'!_R3_Entrega</vt:lpstr>
      <vt:lpstr>'R3'!_R3_Gestão</vt:lpstr>
      <vt:lpstr>'R3'!_R3_Otimização</vt:lpstr>
      <vt:lpstr>'R3'!_R3_Planejamento</vt:lpstr>
      <vt:lpstr>'R4'!_R4_Definição</vt:lpstr>
      <vt:lpstr>'R4'!_R4_Entrega</vt:lpstr>
      <vt:lpstr>'R4'!_R4_Gestão</vt:lpstr>
      <vt:lpstr>'R4'!_R4_Otimização</vt:lpstr>
      <vt:lpstr>'R4'!_R4_Planejamento</vt:lpstr>
      <vt:lpstr>Sumario!_Toc521881200</vt:lpstr>
      <vt:lpstr>A1_Definição</vt:lpstr>
      <vt:lpstr>A1_Entrega</vt:lpstr>
      <vt:lpstr>A1_Gestão</vt:lpstr>
      <vt:lpstr>A1_Otimização</vt:lpstr>
      <vt:lpstr>A1_Planejamento</vt:lpstr>
      <vt:lpstr>'A10'!A10_Definição</vt:lpstr>
      <vt:lpstr>'A10'!A10_Entrega</vt:lpstr>
      <vt:lpstr>'A10'!A10_Gestão</vt:lpstr>
      <vt:lpstr>'A10'!A10_Otimização</vt:lpstr>
      <vt:lpstr>'A10'!A10_Planejamento</vt:lpstr>
      <vt:lpstr>'A2'!A2_Definição</vt:lpstr>
      <vt:lpstr>A2_Entrega</vt:lpstr>
      <vt:lpstr>'A2'!A2_Gestão</vt:lpstr>
      <vt:lpstr>'A2'!A2_Otimização</vt:lpstr>
      <vt:lpstr>'A2'!A2_Planejamento</vt:lpstr>
      <vt:lpstr>'A3'!A3_Definição</vt:lpstr>
      <vt:lpstr>'A3'!A3_Entrega</vt:lpstr>
      <vt:lpstr>'A3'!A3_Gestão</vt:lpstr>
      <vt:lpstr>'A3'!A3_Otimização</vt:lpstr>
      <vt:lpstr>'A3'!A3_Planejamento</vt:lpstr>
      <vt:lpstr>'A4'!A4_Definição</vt:lpstr>
      <vt:lpstr>'A4'!A4_Entrega</vt:lpstr>
      <vt:lpstr>'A4'!A4_Gestão</vt:lpstr>
      <vt:lpstr>'A4'!A4_Otimização</vt:lpstr>
      <vt:lpstr>'A4'!A4_Planejamento</vt:lpstr>
      <vt:lpstr>'A5'!A5_Definição</vt:lpstr>
      <vt:lpstr>'A5'!A5_Entrega</vt:lpstr>
      <vt:lpstr>'A5'!A5_Gestão</vt:lpstr>
      <vt:lpstr>'A5'!A5_Otimização</vt:lpstr>
      <vt:lpstr>'A5'!A5_Planejamento</vt:lpstr>
      <vt:lpstr>'A6'!A6_Definição</vt:lpstr>
      <vt:lpstr>'A6'!A6_Entrega</vt:lpstr>
      <vt:lpstr>'A6'!A6_Gestão</vt:lpstr>
      <vt:lpstr>'A6'!A6_Otimização</vt:lpstr>
      <vt:lpstr>'A6'!A6_Planejamento</vt:lpstr>
      <vt:lpstr>'A7'!A7_Definição</vt:lpstr>
      <vt:lpstr>'A7'!A7_Entrega</vt:lpstr>
      <vt:lpstr>'A7'!A7_Gestão</vt:lpstr>
      <vt:lpstr>'A7'!A7_Otimização</vt:lpstr>
      <vt:lpstr>'A7'!A7_Planejamento</vt:lpstr>
      <vt:lpstr>'A8'!A8_Definição</vt:lpstr>
      <vt:lpstr>'A8'!A8_Entrega</vt:lpstr>
      <vt:lpstr>'A8'!A8_Gestão</vt:lpstr>
      <vt:lpstr>'A8'!A8_Otimização</vt:lpstr>
      <vt:lpstr>'A8'!A8_Planejamento</vt:lpstr>
      <vt:lpstr>'A9'!A9_Definição</vt:lpstr>
      <vt:lpstr>'A9'!A9_Entrega</vt:lpstr>
      <vt:lpstr>'A9'!A9_Gestão</vt:lpstr>
      <vt:lpstr>'A9'!A9_Otimização</vt:lpstr>
      <vt:lpstr>'A9'!A9_Planejamento</vt:lpstr>
      <vt:lpstr>'D1'!D1_Definição</vt:lpstr>
      <vt:lpstr>'D1'!D1_Entrega</vt:lpstr>
      <vt:lpstr>'D1'!D1_Gestão</vt:lpstr>
      <vt:lpstr>'D1'!D1_Otimização</vt:lpstr>
      <vt:lpstr>'D1'!D1_Planejamento</vt:lpstr>
      <vt:lpstr>'D2'!D2_Definição</vt:lpstr>
      <vt:lpstr>'D2'!D2_Entrega</vt:lpstr>
      <vt:lpstr>'D2'!D2_Gestão</vt:lpstr>
      <vt:lpstr>'D2'!D2_Otimização</vt:lpstr>
      <vt:lpstr>'D2'!D2_Planejamento</vt:lpstr>
      <vt:lpstr>'D3'!D3_Definição</vt:lpstr>
      <vt:lpstr>'D3'!D3_Entrega</vt:lpstr>
      <vt:lpstr>'D3'!D3_Gestão</vt:lpstr>
      <vt:lpstr>'D3'!D3_Otimização</vt:lpstr>
      <vt:lpstr>'D3'!D3_Planejamento</vt:lpstr>
      <vt:lpstr>'D4'!D4_Definição</vt:lpstr>
      <vt:lpstr>'D4'!D4_Entrega</vt:lpstr>
      <vt:lpstr>'D4'!D4_Gestão</vt:lpstr>
      <vt:lpstr>'D4'!D4_Otimização</vt:lpstr>
      <vt:lpstr>'D4'!D4_Planejamento</vt:lpstr>
      <vt:lpstr>'D5'!D5_Definição</vt:lpstr>
      <vt:lpstr>'D5'!D5_Entrega</vt:lpstr>
      <vt:lpstr>'D5'!D5_Gestão</vt:lpstr>
      <vt:lpstr>'D5'!D5_Otimização</vt:lpstr>
      <vt:lpstr>'D5'!D5_Planejamento</vt:lpstr>
      <vt:lpstr>'D6'!D6_Definição</vt:lpstr>
      <vt:lpstr>'D6'!D6_Entrega</vt:lpstr>
      <vt:lpstr>'D6'!D6_Gestão</vt:lpstr>
      <vt:lpstr>'D6'!D6_Otimização</vt:lpstr>
      <vt:lpstr>'D6'!D6_Planejamento</vt:lpstr>
      <vt:lpstr>'D7'!D7_Definição</vt:lpstr>
      <vt:lpstr>'D7'!D7_Entrega</vt:lpstr>
      <vt:lpstr>'D7'!D7_Gestão</vt:lpstr>
      <vt:lpstr>'D7'!D7_Otimização</vt:lpstr>
      <vt:lpstr>'D7'!D7_Planejamento</vt:lpstr>
      <vt:lpstr>'O1'!O1_Definição</vt:lpstr>
      <vt:lpstr>'O1'!O1_Entrega</vt:lpstr>
      <vt:lpstr>'O1'!O1_Gestão</vt:lpstr>
      <vt:lpstr>'O1'!O1_Otimização</vt:lpstr>
      <vt:lpstr>'O1'!O1_Planejamento</vt:lpstr>
      <vt:lpstr>'O2'!O2_Definição</vt:lpstr>
      <vt:lpstr>'O2'!O2_Entrega</vt:lpstr>
      <vt:lpstr>'O2'!O2_Gestão</vt:lpstr>
      <vt:lpstr>'O2'!O2_Otimização</vt:lpstr>
      <vt:lpstr>'O2'!O2_Planejamento</vt:lpstr>
      <vt:lpstr>'O3'!O3_Definição</vt:lpstr>
      <vt:lpstr>'O3'!O3_Entrega</vt:lpstr>
      <vt:lpstr>'O3'!O3_Gestão</vt:lpstr>
      <vt:lpstr>'O3'!O3_Otimização</vt:lpstr>
      <vt:lpstr>'O3'!O3_Planejamento</vt:lpstr>
      <vt:lpstr>'O4'!O4_Definição</vt:lpstr>
      <vt:lpstr>'O4'!O4_Entrega</vt:lpstr>
      <vt:lpstr>'O4'!O4_Gestão</vt:lpstr>
      <vt:lpstr>'O4'!O4_Otimização</vt:lpstr>
      <vt:lpstr>'O4'!O4_Planejamento</vt:lpstr>
      <vt:lpstr>'O5'!O5_Definição</vt:lpstr>
      <vt:lpstr>'O5'!O5_Entrega</vt:lpstr>
      <vt:lpstr>'O5'!O5_Gestão</vt:lpstr>
      <vt:lpstr>'O5'!O5_Otimização</vt:lpstr>
      <vt:lpstr>'O5'!O5_Planejamento</vt:lpstr>
      <vt:lpstr>'O6'!O6_Definição</vt:lpstr>
      <vt:lpstr>'O6'!O6_Entrega</vt:lpstr>
      <vt:lpstr>'O6'!O6_Gestão</vt:lpstr>
      <vt:lpstr>'O6'!O6_Otimização</vt:lpstr>
      <vt:lpstr>'O6'!O6_Planejamento</vt:lpstr>
      <vt:lpstr>'O7'!O7_Definição</vt:lpstr>
      <vt:lpstr>'O7'!O7_Entrega</vt:lpstr>
      <vt:lpstr>'O7'!O7_Gestão</vt:lpstr>
      <vt:lpstr>'O7'!O7_Otimização</vt:lpstr>
      <vt:lpstr>'O7'!O7_Planejamento</vt:lpstr>
      <vt:lpstr>'O8'!O8_Definição</vt:lpstr>
      <vt:lpstr>'O8'!O8_Entrega</vt:lpstr>
      <vt:lpstr>'O8'!O8_Gestão</vt:lpstr>
      <vt:lpstr>'O8'!O8_Otimização</vt:lpstr>
      <vt:lpstr>'O8'!O8_Planejamento</vt:lpstr>
      <vt:lpstr>'O9'!O9_Definição</vt:lpstr>
      <vt:lpstr>'O9'!O9_Entrega</vt:lpstr>
      <vt:lpstr>'O9'!O9_Gestão</vt:lpstr>
      <vt:lpstr>'O9'!O9_Otimização</vt:lpstr>
      <vt:lpstr>'O9'!O9_Planejamento</vt:lpstr>
      <vt:lpstr>'Q1'!Q1_Definição</vt:lpstr>
      <vt:lpstr>'Q1'!Q1_Entrega</vt:lpstr>
      <vt:lpstr>'Q1'!Q1_Gestão</vt:lpstr>
      <vt:lpstr>'Q1'!Q1_Otimização</vt:lpstr>
      <vt:lpstr>'Q1'!Q1_Planejamento</vt:lpstr>
      <vt:lpstr>'Q2'!Q2_Definição</vt:lpstr>
      <vt:lpstr>'Q2'!Q2_Entrega</vt:lpstr>
      <vt:lpstr>'Q2'!Q2_Gestão</vt:lpstr>
      <vt:lpstr>'Q2'!Q2_Otimização</vt:lpstr>
      <vt:lpstr>'Q2'!Q2_Planejamento</vt:lpstr>
      <vt:lpstr>'Q3'!Q3_Definição</vt:lpstr>
      <vt:lpstr>'Q3'!Q3_Entrega</vt:lpstr>
      <vt:lpstr>'Q3'!Q3_Gestão</vt:lpstr>
      <vt:lpstr>'Q3'!Q3_Otimização</vt:lpstr>
      <vt:lpstr>'Q3'!Q3_Planejamento</vt:lpstr>
      <vt:lpstr>'S1'!S1_Definição</vt:lpstr>
      <vt:lpstr>'S1'!S1_Entrega</vt:lpstr>
      <vt:lpstr>'S1'!S1_Gestão</vt:lpstr>
      <vt:lpstr>'S1'!S1_Otimização</vt:lpstr>
      <vt:lpstr>'S1'!S1_Planejamento</vt:lpstr>
      <vt:lpstr>'S2'!S2_Definição</vt:lpstr>
      <vt:lpstr>'S2'!S2_Entrega</vt:lpstr>
      <vt:lpstr>'S2'!S2_Gestão</vt:lpstr>
      <vt:lpstr>'S2'!S2_Otimização</vt:lpstr>
      <vt:lpstr>'S2'!S2_Planejamento</vt:lpstr>
      <vt:lpstr>'S3'!S3_Definição</vt:lpstr>
      <vt:lpstr>'S3'!S3_Entrega</vt:lpstr>
      <vt:lpstr>'S3'!S3_Gestão</vt:lpstr>
      <vt:lpstr>'S3'!S3_Otimização</vt:lpstr>
      <vt:lpstr>'S3'!S3_Planejamento</vt:lpstr>
      <vt:lpstr>'S4'!S4_Definição</vt:lpstr>
      <vt:lpstr>'S4'!S4_Entrega</vt:lpstr>
      <vt:lpstr>'S4'!S4_Gestão</vt:lpstr>
      <vt:lpstr>'S4'!S4_Otimização</vt:lpstr>
      <vt:lpstr>'S4'!S4_Planejamento</vt:lpstr>
      <vt:lpstr>'S5'!S5_Definição</vt:lpstr>
      <vt:lpstr>'S5'!S5_Entrega</vt:lpstr>
      <vt:lpstr>'S5'!S5_Gestão</vt:lpstr>
      <vt:lpstr>'S5'!S5_Otimização</vt:lpstr>
      <vt:lpstr>'S5'!S5_Planejamento</vt:lpstr>
      <vt:lpstr>'S6'!S6_Definição</vt:lpstr>
      <vt:lpstr>'S6'!S6_Entrega</vt:lpstr>
      <vt:lpstr>'S6'!S6_Gestão</vt:lpstr>
      <vt:lpstr>'S6'!S6_Otimização</vt:lpstr>
      <vt:lpstr>'S6'!S6_Planejamento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Marize Passos</dc:creator>
  <cp:keywords/>
  <dc:description/>
  <cp:lastModifiedBy>Marize Passos</cp:lastModifiedBy>
  <cp:revision/>
  <dcterms:created xsi:type="dcterms:W3CDTF">2018-11-19T07:16:40Z</dcterms:created>
  <dcterms:modified xsi:type="dcterms:W3CDTF">2018-12-05T08:33:05Z</dcterms:modified>
  <cp:category/>
  <cp:contentStatus/>
</cp:coreProperties>
</file>